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slicerCaches/slicerCache5.xml" ContentType="application/vnd.ms-excel.slicerCache+xml"/>
  <Override PartName="/xl/slicerCaches/slicerCache6.xml" ContentType="application/vnd.ms-excel.slicerCache+xml"/>
  <Override PartName="/xl/slicerCaches/slicerCache7.xml" ContentType="application/vnd.ms-excel.slicerCache+xml"/>
  <Override PartName="/xl/slicerCaches/slicerCache8.xml" ContentType="application/vnd.ms-excel.slicerCache+xml"/>
  <Override PartName="/xl/slicerCaches/slicerCache9.xml" ContentType="application/vnd.ms-excel.slicerCache+xml"/>
  <Override PartName="/xl/slicerCaches/slicerCache10.xml" ContentType="application/vnd.ms-excel.slicerCache+xml"/>
  <Override PartName="/xl/slicerCaches/slicerCache11.xml" ContentType="application/vnd.ms-excel.slicerCache+xml"/>
  <Override PartName="/xl/slicerCaches/slicerCache12.xml" ContentType="application/vnd.ms-excel.slicerCache+xml"/>
  <Override PartName="/xl/slicerCaches/slicerCache13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drawings/drawing2.xml" ContentType="application/vnd.openxmlformats-officedocument.drawing+xml"/>
  <Override PartName="/xl/slicers/slicer2.xml" ContentType="application/vnd.ms-excel.slicer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pivotTables/pivotTable10.xml" ContentType="application/vnd.openxmlformats-officedocument.spreadsheetml.pivotTable+xml"/>
  <Override PartName="/xl/pivotTables/pivotTable11.xml" ContentType="application/vnd.openxmlformats-officedocument.spreadsheetml.pivotTable+xml"/>
  <Override PartName="/xl/drawings/drawing3.xml" ContentType="application/vnd.openxmlformats-officedocument.drawing+xml"/>
  <Override PartName="/xl/slicers/slicer3.xml" ContentType="application/vnd.ms-excel.slicer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Core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C:\Users\korzhevskayaea\Downloads\Разбивка культуры\МОУ Зеленорощинская средняя школа (п. Зелёная Роща, Ульяновская область)\"/>
    </mc:Choice>
  </mc:AlternateContent>
  <workbookProtection workbookAlgorithmName="SHA-512" workbookHashValue="FGJoetUAepPIMjGd6nib3K7tVoZkS7Jm00MGMSgHuIgY9PpPke0hBJSDbAHm1ujJvI+QbBCsJcppBFBD8qUfiw==" workbookSaltValue="HyPdiWk9VCm8kW9MCTOFKg==" workbookSpinCount="100000" lockStructure="1"/>
  <bookViews>
    <workbookView xWindow="0" yWindow="0" windowWidth="28800" windowHeight="12030" tabRatio="743" firstSheet="1" activeTab="1"/>
  </bookViews>
  <sheets>
    <sheet name="Исх. данные и обработка" sheetId="1" state="hidden" r:id="rId1"/>
    <sheet name="Вкладка 1. Я сам + Моя школа" sheetId="3" r:id="rId2"/>
    <sheet name="Вкладка 2. Выб., дост., жизн." sheetId="6" r:id="rId3"/>
    <sheet name="Вкладка 3. Дополнительно" sheetId="7" r:id="rId4"/>
  </sheets>
  <definedNames>
    <definedName name="Срез_10._Как_долго_вы_работаете_на_административной_должности__директором__заместителем_директора__руководителем_структурного_подразделения_и_т._п.__вашей_школы?__Одиночный_выбор1">#N/A</definedName>
    <definedName name="Срез_11._Преподаете_ли_вы_одновременно_с_выполнением_административной_работы?__Одиночный_выбор1">#N/A</definedName>
    <definedName name="Срез_7._Ваш_пол__Одиночный_выбор1">#N/A</definedName>
    <definedName name="Срез_8._Сколько_вам_лет?__Одиночный_выбор1">#N/A</definedName>
    <definedName name="Срез_9._Какой_у_вас_педагогический_стаж_в_целом?__Одиночный_выбор1">#N/A</definedName>
    <definedName name="Срез_В_10_х_классах1">#N/A</definedName>
    <definedName name="Срез_В_11_х_классах1">#N/A</definedName>
    <definedName name="Срез_В_5–6_х_классах1">#N/A</definedName>
    <definedName name="Срез_В_7_х_классах1">#N/A</definedName>
    <definedName name="Срез_В_8_х_классах1">#N/A</definedName>
    <definedName name="Срез_В_9_х_классах1">#N/A</definedName>
    <definedName name="Срез_В_начальных_классах1">#N/A</definedName>
    <definedName name="Срез_Выберите_вашу_школу__Выпадающий_список1">#N/A</definedName>
  </definedNames>
  <calcPr calcId="162913"/>
  <pivotCaches>
    <pivotCache cacheId="15" r:id="rId5"/>
  </pivotCaches>
  <extLst>
    <ext xmlns:x14="http://schemas.microsoft.com/office/spreadsheetml/2009/9/main" uri="{BBE1A952-AA13-448e-AADC-164F8A28A991}">
      <x14:slicerCaches>
        <x14:slicerCache r:id="rId6"/>
        <x14:slicerCache r:id="rId7"/>
        <x14:slicerCache r:id="rId8"/>
        <x14:slicerCache r:id="rId9"/>
        <x14:slicerCache r:id="rId10"/>
        <x14:slicerCache r:id="rId11"/>
        <x14:slicerCache r:id="rId12"/>
        <x14:slicerCache r:id="rId13"/>
        <x14:slicerCache r:id="rId14"/>
        <x14:slicerCache r:id="rId15"/>
        <x14:slicerCache r:id="rId16"/>
        <x14:slicerCache r:id="rId17"/>
        <x14:slicerCache r:id="rId18"/>
      </x14:slicerCaches>
    </ext>
    <ext xmlns:x14="http://schemas.microsoft.com/office/spreadsheetml/2009/9/main" uri="{79F54976-1DA5-4618-B147-4CDE4B953A38}">
      <x14:workbookPr/>
    </ext>
  </extLst>
</workbook>
</file>

<file path=xl/calcChain.xml><?xml version="1.0" encoding="utf-8"?>
<calcChain xmlns="http://schemas.openxmlformats.org/spreadsheetml/2006/main">
  <c r="AL2" i="1" l="1"/>
  <c r="AM2" i="1"/>
  <c r="AN2" i="1"/>
  <c r="AO2" i="1"/>
  <c r="AP2" i="1"/>
  <c r="AQ2" i="1"/>
  <c r="AR2" i="1"/>
  <c r="AS2" i="1"/>
  <c r="AT2" i="1"/>
  <c r="AU2" i="1"/>
  <c r="AV2" i="1"/>
  <c r="AW2" i="1"/>
  <c r="AX2" i="1"/>
  <c r="AY2" i="1"/>
  <c r="AZ2" i="1"/>
  <c r="BA2" i="1"/>
  <c r="BB2" i="1"/>
  <c r="BC2" i="1"/>
  <c r="BD2" i="1"/>
  <c r="BE2" i="1"/>
  <c r="BF2" i="1"/>
  <c r="BG2" i="1"/>
  <c r="BH2" i="1"/>
  <c r="BI2" i="1"/>
  <c r="BJ2" i="1"/>
  <c r="BK2" i="1"/>
  <c r="BL2" i="1"/>
  <c r="DD2" i="1"/>
  <c r="DE2" i="1"/>
  <c r="DF2" i="1"/>
  <c r="DG2" i="1"/>
  <c r="DH2" i="1"/>
  <c r="DI2" i="1"/>
  <c r="DJ2" i="1"/>
  <c r="DK2" i="1"/>
  <c r="DL2" i="1"/>
  <c r="DM2" i="1"/>
  <c r="DN2" i="1"/>
  <c r="DO2" i="1"/>
  <c r="DP2" i="1"/>
  <c r="DQ2" i="1"/>
  <c r="DR2" i="1"/>
  <c r="DS2" i="1"/>
  <c r="DT2" i="1"/>
  <c r="DU2" i="1"/>
  <c r="DV2" i="1"/>
  <c r="DW2" i="1"/>
  <c r="DX2" i="1"/>
  <c r="DY2" i="1"/>
  <c r="DZ2" i="1"/>
  <c r="EA2" i="1"/>
  <c r="EB2" i="1"/>
  <c r="EC2" i="1"/>
  <c r="ED2" i="1"/>
  <c r="GQ2" i="1"/>
  <c r="GR2" i="1"/>
  <c r="GS2" i="1"/>
  <c r="GT2" i="1"/>
  <c r="GU2" i="1"/>
  <c r="GV2" i="1"/>
  <c r="GW2" i="1"/>
  <c r="GX2" i="1"/>
  <c r="AL3" i="1"/>
  <c r="AM3" i="1"/>
  <c r="AN3" i="1"/>
  <c r="AO3" i="1"/>
  <c r="AP3" i="1"/>
  <c r="AQ3" i="1"/>
  <c r="AR3" i="1"/>
  <c r="AS3" i="1"/>
  <c r="AT3" i="1"/>
  <c r="AU3" i="1"/>
  <c r="AV3" i="1"/>
  <c r="AW3" i="1"/>
  <c r="AX3" i="1"/>
  <c r="AY3" i="1"/>
  <c r="AZ3" i="1"/>
  <c r="BA3" i="1"/>
  <c r="BB3" i="1"/>
  <c r="BC3" i="1"/>
  <c r="BD3" i="1"/>
  <c r="BE3" i="1"/>
  <c r="BF3" i="1"/>
  <c r="BG3" i="1"/>
  <c r="BH3" i="1"/>
  <c r="BI3" i="1"/>
  <c r="BJ3" i="1"/>
  <c r="BK3" i="1"/>
  <c r="BL3" i="1"/>
  <c r="DD3" i="1"/>
  <c r="DE3" i="1"/>
  <c r="DF3" i="1"/>
  <c r="DG3" i="1"/>
  <c r="DH3" i="1"/>
  <c r="DI3" i="1"/>
  <c r="DJ3" i="1"/>
  <c r="DK3" i="1"/>
  <c r="DL3" i="1"/>
  <c r="DM3" i="1"/>
  <c r="DN3" i="1"/>
  <c r="DO3" i="1"/>
  <c r="DP3" i="1"/>
  <c r="DQ3" i="1"/>
  <c r="DR3" i="1"/>
  <c r="DS3" i="1"/>
  <c r="DT3" i="1"/>
  <c r="DU3" i="1"/>
  <c r="DV3" i="1"/>
  <c r="DW3" i="1"/>
  <c r="DX3" i="1"/>
  <c r="DY3" i="1"/>
  <c r="DZ3" i="1"/>
  <c r="EA3" i="1"/>
  <c r="EB3" i="1"/>
  <c r="EC3" i="1"/>
  <c r="ED3" i="1"/>
  <c r="GQ3" i="1"/>
  <c r="GR3" i="1"/>
  <c r="GS3" i="1"/>
  <c r="GT3" i="1"/>
  <c r="GU3" i="1"/>
  <c r="GV3" i="1"/>
  <c r="GW3" i="1"/>
  <c r="GX3" i="1"/>
  <c r="AL4" i="1"/>
  <c r="AM4" i="1"/>
  <c r="AN4" i="1"/>
  <c r="AO4" i="1"/>
  <c r="AP4" i="1"/>
  <c r="BX4" i="1" s="1"/>
  <c r="AQ4" i="1"/>
  <c r="AR4" i="1"/>
  <c r="AS4" i="1"/>
  <c r="AT4" i="1"/>
  <c r="AU4" i="1"/>
  <c r="AV4" i="1"/>
  <c r="AW4" i="1"/>
  <c r="AX4" i="1"/>
  <c r="AY4" i="1"/>
  <c r="AZ4" i="1"/>
  <c r="BA4" i="1"/>
  <c r="BB4" i="1"/>
  <c r="BC4" i="1"/>
  <c r="BD4" i="1"/>
  <c r="BE4" i="1"/>
  <c r="BF4" i="1"/>
  <c r="BG4" i="1"/>
  <c r="BH4" i="1"/>
  <c r="BI4" i="1"/>
  <c r="BJ4" i="1"/>
  <c r="BK4" i="1"/>
  <c r="BL4" i="1"/>
  <c r="DD4" i="1"/>
  <c r="DE4" i="1"/>
  <c r="DF4" i="1"/>
  <c r="DG4" i="1"/>
  <c r="DH4" i="1"/>
  <c r="DI4" i="1"/>
  <c r="DJ4" i="1"/>
  <c r="DK4" i="1"/>
  <c r="DL4" i="1"/>
  <c r="DM4" i="1"/>
  <c r="DN4" i="1"/>
  <c r="DO4" i="1"/>
  <c r="DP4" i="1"/>
  <c r="DQ4" i="1"/>
  <c r="DR4" i="1"/>
  <c r="DS4" i="1"/>
  <c r="DT4" i="1"/>
  <c r="DU4" i="1"/>
  <c r="DV4" i="1"/>
  <c r="DW4" i="1"/>
  <c r="DX4" i="1"/>
  <c r="DY4" i="1"/>
  <c r="DZ4" i="1"/>
  <c r="EA4" i="1"/>
  <c r="EB4" i="1"/>
  <c r="EC4" i="1"/>
  <c r="ED4" i="1"/>
  <c r="GQ4" i="1"/>
  <c r="GR4" i="1"/>
  <c r="GS4" i="1"/>
  <c r="GT4" i="1"/>
  <c r="GU4" i="1"/>
  <c r="GV4" i="1"/>
  <c r="GW4" i="1"/>
  <c r="GX4" i="1"/>
  <c r="BY4" i="1" l="1"/>
  <c r="BT2" i="1"/>
  <c r="CB2" i="1"/>
  <c r="BW3" i="1"/>
  <c r="ER2" i="1"/>
  <c r="EE2" i="1"/>
  <c r="BV3" i="1"/>
  <c r="CA3" i="1"/>
  <c r="BY2" i="1"/>
  <c r="BY3" i="1"/>
  <c r="EI3" i="1"/>
  <c r="EM2" i="1"/>
  <c r="BU4" i="1"/>
  <c r="EN3" i="1"/>
  <c r="BZ3" i="1"/>
  <c r="EN4" i="1"/>
  <c r="BU3" i="1"/>
  <c r="BZ2" i="1"/>
  <c r="BS2" i="1"/>
  <c r="BW4" i="1"/>
  <c r="EL3" i="1"/>
  <c r="BU2" i="1"/>
  <c r="EP4" i="1"/>
  <c r="BM4" i="1"/>
  <c r="EQ2" i="1"/>
  <c r="EO2" i="1"/>
  <c r="BV2" i="1"/>
  <c r="EK3" i="1"/>
  <c r="CA2" i="1"/>
  <c r="BO2" i="1"/>
  <c r="BQ3" i="1"/>
  <c r="BR3" i="1"/>
  <c r="BS3" i="1"/>
  <c r="BT3" i="1"/>
  <c r="BM3" i="1"/>
  <c r="BN3" i="1"/>
  <c r="BO3" i="1"/>
  <c r="BP3" i="1"/>
  <c r="EE4" i="1"/>
  <c r="EF4" i="1"/>
  <c r="EG4" i="1"/>
  <c r="EH4" i="1"/>
  <c r="EK4" i="1"/>
  <c r="EL4" i="1"/>
  <c r="EQ3" i="1"/>
  <c r="EF3" i="1"/>
  <c r="ER3" i="1"/>
  <c r="EH3" i="1"/>
  <c r="ET3" i="1"/>
  <c r="BQ4" i="1"/>
  <c r="ES3" i="1"/>
  <c r="BN4" i="1"/>
  <c r="BZ4" i="1"/>
  <c r="BO4" i="1"/>
  <c r="CA4" i="1"/>
  <c r="CB4" i="1"/>
  <c r="EG3" i="1"/>
  <c r="EO4" i="1"/>
  <c r="ES4" i="1"/>
  <c r="ET4" i="1"/>
  <c r="BS4" i="1"/>
  <c r="EI4" i="1"/>
  <c r="EJ4" i="1"/>
  <c r="EQ4" i="1"/>
  <c r="EL2" i="1"/>
  <c r="BR4" i="1"/>
  <c r="EM3" i="1"/>
  <c r="CB3" i="1"/>
  <c r="EK2" i="1"/>
  <c r="BN2" i="1"/>
  <c r="EJ2" i="1"/>
  <c r="BM2" i="1"/>
  <c r="EM4" i="1"/>
  <c r="BP4" i="1"/>
  <c r="EI2" i="1"/>
  <c r="BX2" i="1"/>
  <c r="EJ3" i="1"/>
  <c r="ET2" i="1"/>
  <c r="EH2" i="1"/>
  <c r="BW2" i="1"/>
  <c r="BX3" i="1"/>
  <c r="ES2" i="1"/>
  <c r="EG2" i="1"/>
  <c r="EF2" i="1"/>
  <c r="EP2" i="1"/>
  <c r="BV4" i="1"/>
  <c r="EE3" i="1"/>
  <c r="BR2" i="1"/>
  <c r="ER4" i="1"/>
  <c r="EP3" i="1"/>
  <c r="EN2" i="1"/>
  <c r="BQ2" i="1"/>
  <c r="BT4" i="1"/>
  <c r="EO3" i="1"/>
  <c r="BP2" i="1"/>
</calcChain>
</file>

<file path=xl/sharedStrings.xml><?xml version="1.0" encoding="utf-8"?>
<sst xmlns="http://schemas.openxmlformats.org/spreadsheetml/2006/main" count="477" uniqueCount="356">
  <si>
    <t>Выберите вашу школу (Выпадающий список)</t>
  </si>
  <si>
    <t>1. Что из перечисленного наиболее важно лично для вас? (Одиночный выбор)</t>
  </si>
  <si>
    <t>2.  Как вы относитесь к конкуренции между людьми? (Одиночный выбор)</t>
  </si>
  <si>
    <t>3. Какое высказывание точнее всего отражает вашу позицию в конфликтных ситуациях? (Одиночный выбор)</t>
  </si>
  <si>
    <t>4. Как, по вашему мнению, стоит рассаживать учеников в классе? (Одиночный выбор)</t>
  </si>
  <si>
    <t>5. Что для вас важно на уроке? (Одиночный выбор)</t>
  </si>
  <si>
    <t>6. Как, по вашему мнению, лучше всего разрешать конфликты между учениками (в большинстве случаев)? (Одиночный выбор)</t>
  </si>
  <si>
    <t>7. Почти у каждого человека есть увлечение. Кто-то занимается спортом, кто-то интересуется музыкой, коллекционирует и т. д. Что для вас было определяющим при выборе хобби? (Одиночный выбор)</t>
  </si>
  <si>
    <t>8. Что из перечисленного лучше всего помогает вам достигать поставленных целей? (Одиночный выбор)</t>
  </si>
  <si>
    <t>9. Если ваше мнение отличается от мнения большинства, что делаете в такой ситуации? (Одиночный выбор)</t>
  </si>
  <si>
    <t>10. Какую характеристику вы могли бы в большей степени отнести к себе? (Одиночный выбор)</t>
  </si>
  <si>
    <t>11. От чего, по вашему мнению, зависит успех человека в жизни? (Одиночный выбор)</t>
  </si>
  <si>
    <t>12. По вашему мнению, травля (постоянные издевательства) в школе – это в первую очередь проблема: (Одиночный выбор)</t>
  </si>
  <si>
    <t>13. Какие вопросы на уроке представляются вам наиболее полезными для ребенка? (Одиночный выбор)</t>
  </si>
  <si>
    <t>14. Коллега неожиданно предложил вашему ученику поучаствовать в олимпиаде. Ребенку в целом интересно, но до олимпиады остается месяц. Что бы вы ему посоветовали? (Одиночный выбор)</t>
  </si>
  <si>
    <t>15.  Продолжите высказывание: «Я считаю, что школьные правила должны…» (Одиночный выбор)</t>
  </si>
  <si>
    <t>16. Вашим ученикам нужно выбрать одежду, чтобы пойти на неформальное школьное событие (вечеринку, дискотеку, чаепитие и др.). Что бы вы им сказали? (Одиночный выбор)</t>
  </si>
  <si>
    <t>17. Кто в большей степени влияет на события в вашей повседневной жизни? (Одиночный выбор)</t>
  </si>
  <si>
    <t>18. Когда вам по какой-либо причине становится тревожно, что вы обычно делаете? (Одиночный выбор)</t>
  </si>
  <si>
    <t>19. Что вас меньше всего раздражает в людях? (Одиночный выбор)</t>
  </si>
  <si>
    <t>20. Как бы вам хотелось достигать успеха в жизни? (Одиночный выбор)</t>
  </si>
  <si>
    <t>21. Как, по вашему мнению, надо преодолевать трудности? (Одиночный выбор)</t>
  </si>
  <si>
    <t>22. В школе необходимо обсудить и решить, какие кружки и секции открыть в новом учебном году. Какая позиция вам ближе всего? (Одиночный выбор)</t>
  </si>
  <si>
    <t>23. Что для ребенка, по вашему мнению, должно быть самым главным в учебе? (Одиночный выбор)</t>
  </si>
  <si>
    <t>24. С одним из учеников почти никто в классе не разговаривает, у него нет друзей, его обижают. Как бы вы посоветовали поступить классному руководителю? (Одиночный выбор)</t>
  </si>
  <si>
    <t>25. Чем обычно занимаетесь в выходные? (Одиночный выбор)</t>
  </si>
  <si>
    <t>26. Что вы делаете, если нужно что-то исправить или улучшить в вашей работе? (Одиночный выбор)</t>
  </si>
  <si>
    <t>27. С кем обычно советуетесь в трудной ситуации? (Одиночный выбор)</t>
  </si>
  <si>
    <t>1. Что в вашей школе поддерживается больше всего? (Одиночный выбор)</t>
  </si>
  <si>
    <t>2. Какое описание лучше всего подходит вашей школе? (Одиночный выбор)</t>
  </si>
  <si>
    <t>3. Продолжите высказывание: «Конфликт между учителями вашей школы...» (Одиночный выбор)</t>
  </si>
  <si>
    <t>4. Как в вашей школе рассаживают учеников в классе? (Одиночный выбор)</t>
  </si>
  <si>
    <t>5. Как бы вы охарактеризовали типичный урок в вашей школе? (Одиночный выбор)</t>
  </si>
  <si>
    <t>6. Как действуют в вашей школе, когда между учениками возникают серьезные конфликты? (Одиночный выбор)</t>
  </si>
  <si>
    <t>7. Какие события в вашей школе самые популярные? (Одиночный выбор)</t>
  </si>
  <si>
    <t>8. В вашей школе есть ученики и учителя, которых ставят всем в пример. Как думаете, что у них общего? (Одиночный выбор)</t>
  </si>
  <si>
    <t>9. В коллективе возник спор. Некоторые учителя не согласны с мнением большинства. Что чаще всего делают в таких случаях? (Одиночный выбор)</t>
  </si>
  <si>
    <t>10. Какая характеристика подходит вашей школе больше остальных? (Одиночный выбор)</t>
  </si>
  <si>
    <t>11. Что прежде всего считается успехом в вашей школе? (Одиночный выбор)</t>
  </si>
  <si>
    <t>12. Как в вашей школе относятся к травле (буллингу)? (Одиночный выбор)</t>
  </si>
  <si>
    <t>13. Какие задания вы стараетесь почаще давать вашим ученикам? (Одиночный выбор)</t>
  </si>
  <si>
    <t>14. В нашей школе в олимпиадах и конкурсах участвуют… (Одиночный выбор)</t>
  </si>
  <si>
    <t>15. Как в вашей школе устанавливаются правила? (Одиночный выбор)</t>
  </si>
  <si>
    <t>16. Как в вашей школе реагируют учителя, если ученик неформально оделся, покрасил волосы в яркий цвет и т. п.? (Одиночный выбор)</t>
  </si>
  <si>
    <t>17. От кого/чего в большей степени зависит, насколько ваша школа успешна? (Одиночный выбор)</t>
  </si>
  <si>
    <t>18. Что в первую очередь делают в школе, если ученику стало тревожно? (Одиночный выбор)</t>
  </si>
  <si>
    <t>19. Как вы думаете, каким людям комфортнее всего в вашей школе? (Одиночный выбор)</t>
  </si>
  <si>
    <t>20. Благодаря чему ваша школа достигает успехов / может достичь успехов? (Одиночный выбор)</t>
  </si>
  <si>
    <t>21. Как в вашей школе педагоги обычно преодолевают трудности во взаимоотношениях? (Одиночный выбор)</t>
  </si>
  <si>
    <t>22. Как в вашей школе решают, какие кружки и секции открыть в новом учебном году? (Одиночный выбор)</t>
  </si>
  <si>
    <t>23. Иногда ученики не выполняют домашние задания. Как учителя вашей школы обычно на это реагируют? (Одиночный выбор)</t>
  </si>
  <si>
    <t>24. Как в вашей школе действуют, когда с кем-либо из учеников перестали разговаривать, насмехаются над ним? (Одиночный выбор)</t>
  </si>
  <si>
    <t>25. Что чаще всего делают ученики в школе в свободное время (на переменах, в перерывах перед внеурочными занятиями и т. п.)? (Одиночный выбор)</t>
  </si>
  <si>
    <t>26. Что происходит, когда в школе необходимо что-то исправить или улучшить? (Одиночный выбор)</t>
  </si>
  <si>
    <t>27. Что в вашей школе принято делать в первую очередь, если возникла проблема? (Одиночный выбор)</t>
  </si>
  <si>
    <t>7. Ваш пол (Одиночный выбор)</t>
  </si>
  <si>
    <t>8. Сколько вам лет? (Одиночный выбор)</t>
  </si>
  <si>
    <t>9. Какой у вас педагогический стаж в целом? (Одиночный выбор)</t>
  </si>
  <si>
    <t>10. Как долго вы работаете на административной должности (директором, заместителем директора, руководителем структурного подразделения и т. п.) вашей школы? (Одиночный выбор)</t>
  </si>
  <si>
    <t>11. Преподаете ли вы одновременно с выполнением административной работы? (Одиночный выбор)</t>
  </si>
  <si>
    <t>В начальных классах</t>
  </si>
  <si>
    <t>В 5–6-х классах</t>
  </si>
  <si>
    <t>В 7-х классах</t>
  </si>
  <si>
    <t>В 8-х классах</t>
  </si>
  <si>
    <t>В 9-х классах</t>
  </si>
  <si>
    <t>В 10-х классах</t>
  </si>
  <si>
    <t>В 11-х классах</t>
  </si>
  <si>
    <t>Именная ссылка</t>
  </si>
  <si>
    <t>Принятие решения совместно с другими людьми</t>
  </si>
  <si>
    <t>Конкуренция хороша до тех пор, пока полезна для всего коллектива</t>
  </si>
  <si>
    <t>Учителю (классному руководителю) стоит обсудить этот вопрос с классом, вместе выработать и принять общее решение</t>
  </si>
  <si>
    <t>Давать возможность каждому отстаивать свою точку зрения</t>
  </si>
  <si>
    <t>Увлечения родных и близких, поддержка семейных хобби (сбор грибов, рыбалка, настольные игры и т. п.)</t>
  </si>
  <si>
    <t>Работа в группе, команде</t>
  </si>
  <si>
    <t>От действий самого человека – кто стремится, тот достигает успеха</t>
  </si>
  <si>
    <t>Всего коллектива, в котором есть случаи травли</t>
  </si>
  <si>
    <t>Если это значимо для моего ученика, посоветую участвовать. Но решение в любом случае за самим ребенком</t>
  </si>
  <si>
    <t>Приниматься решением всего школьного коллектива</t>
  </si>
  <si>
    <t>Предложил (-а) бы обсудить в классе и решить, в чем лучше всего прийти</t>
  </si>
  <si>
    <t>Я сам (-а)</t>
  </si>
  <si>
    <t>Избегание любых изменений, боязнь нового</t>
  </si>
  <si>
    <t>Благодаря слаженной работе команды, сотрудничеству с другими людьми</t>
  </si>
  <si>
    <t>С трудностями нужно справляться сообща</t>
  </si>
  <si>
    <t>Обсудить ситуацию в классе</t>
  </si>
  <si>
    <t>Обсуждаю в коллективе</t>
  </si>
  <si>
    <t>С близкими, которые хорошо меня знают и понимают, что можно предпринять</t>
  </si>
  <si>
    <t>Коллективные обсуждения, договоренности и решения</t>
  </si>
  <si>
    <t>У нас любят вместе планировать дела и участвовать в общих активностях</t>
  </si>
  <si>
    <t>Касается всех, ведь конфликты отражаются на каждом члене коллектива</t>
  </si>
  <si>
    <t>Чаще всего учитель (классный руководитель) обсуждает этот вопрос с классом</t>
  </si>
  <si>
    <t>Все работают в группах, вместе выполняют задания и показывают совместный результат</t>
  </si>
  <si>
    <t>Для таких ситуаций у нас есть проверенные временем решения</t>
  </si>
  <si>
    <t>События, в которых можно участвовать всем вместе и проявлять способности как команда</t>
  </si>
  <si>
    <t>Выслушивают разные мнения и находят в каждом то, что может быть полезным</t>
  </si>
  <si>
    <t>Достижения школьных команд и коллективов</t>
  </si>
  <si>
    <t>Как к общей проблеме всего коллектива</t>
  </si>
  <si>
    <t>Задания, которые сам (-а) считаю важными по данной теме</t>
  </si>
  <si>
    <t>Те, кого отправил учитель (или школьная администрация)</t>
  </si>
  <si>
    <t>Правила принимаются в коллективном обсуждении, когда все согласны с его результатами</t>
  </si>
  <si>
    <t>Стараются объяснить, что не надо выделяться</t>
  </si>
  <si>
    <t>От того, какие сложились отношения в коллективе</t>
  </si>
  <si>
    <t>Разговаривают с учеником индивидуально и стараются разобраться в причинах тревоги</t>
  </si>
  <si>
    <t>Тем, кто с удовольствием работает в команде</t>
  </si>
  <si>
    <t>Обсуждают трудности в коллективе и находят общее решение</t>
  </si>
  <si>
    <t>Обсуждают ситуацию в коллективе</t>
  </si>
  <si>
    <t>женский</t>
  </si>
  <si>
    <t>60 лет или старше</t>
  </si>
  <si>
    <t>Более 10 лет</t>
  </si>
  <si>
    <t>Нет</t>
  </si>
  <si>
    <t>Один в поле не воин</t>
  </si>
  <si>
    <t>Чтобы дети учились взаимодействовать</t>
  </si>
  <si>
    <t>Обсуждать конфликт среди одноклассников и стараться найти решение, с которым большинство согласится</t>
  </si>
  <si>
    <t>Яркое впечатление или событие, которое привлекло моё внимание и побудило меня к действию</t>
  </si>
  <si>
    <t>Признаю право принять решение большинством голосов</t>
  </si>
  <si>
    <t>Я люблю работать в коллективе</t>
  </si>
  <si>
    <t>Вопросы, ответы на которые ученики могут обсудить совместно</t>
  </si>
  <si>
    <t>Предложил (-а) бы одеться так, как им самим хочется</t>
  </si>
  <si>
    <t>Узнавать то, что интересно самому</t>
  </si>
  <si>
    <t>Многие проявляют творческие способности, участвуют в активностях, предлагают идеи, которые учитывают в школе</t>
  </si>
  <si>
    <t>Конфликт обсуждается в классе, одноклассники и друзья помогают рассудить стороны</t>
  </si>
  <si>
    <t>В нашей школе все работают сообща, делятся друг с другом успехами и неудачами</t>
  </si>
  <si>
    <t>Задания, которые интересны детям и учитывают их способности</t>
  </si>
  <si>
    <t>Обращают внимание ученика на недопустимость нарушения Устава (правил) школы</t>
  </si>
  <si>
    <t>От каждого, кто в нее приходит</t>
  </si>
  <si>
    <t>В школе много талантливых людей, которые проявляют и развивают свои способности</t>
  </si>
  <si>
    <t>Общаются с одноклассниками/друзьями, что-то делают вместе</t>
  </si>
  <si>
    <t>Всем вместе решать проблему</t>
  </si>
  <si>
    <t>Моя самостоятельность, активность и инициатива</t>
  </si>
  <si>
    <t>Стараюсь справиться самостоятельно</t>
  </si>
  <si>
    <t>Максимально учесть интересы каждого</t>
  </si>
  <si>
    <t>Каждый старается проявить себя, высказать свое мнение</t>
  </si>
  <si>
    <t>Опрашивают максимальное количество учеников и/или родителей. Открывают кружки и секции, актуальные для большинства</t>
  </si>
  <si>
    <t>Всё как обычно, отдыхают</t>
  </si>
  <si>
    <t>Классы (коллективы) обсуждают, предлагают общее решение</t>
  </si>
  <si>
    <t>Да</t>
  </si>
  <si>
    <t>Обращаюсь к человеку, который знает, как правильно поступить</t>
  </si>
  <si>
    <t>Общительность, готовность сотрудничать с другими людьми и работать в команде</t>
  </si>
  <si>
    <t>В школе все стараются понять друг друга и договориться</t>
  </si>
  <si>
    <t>В нашей семье есть традиции (ходим в театр, готовим обед и т. п.)</t>
  </si>
  <si>
    <t>Обсуждают в классе</t>
  </si>
  <si>
    <t>Сообщать руководству школы</t>
  </si>
  <si>
    <t>Касается только тех, кто в нем участвует</t>
  </si>
  <si>
    <t>Традиционные события нашей школы</t>
  </si>
  <si>
    <t>Ставят двойку и сообщают родителям</t>
  </si>
  <si>
    <t>Следование правилам и требованиям</t>
  </si>
  <si>
    <t>В результате четкого выполнения поставленной задачи</t>
  </si>
  <si>
    <t>Решения и распоряжения школьной администрации</t>
  </si>
  <si>
    <t>Как к неизбежной проблеме, которая может возникнуть в любом коллективе</t>
  </si>
  <si>
    <t>Обращаются к руководителю</t>
  </si>
  <si>
    <t>Администрация решает, как это лучше сделать</t>
  </si>
  <si>
    <t>Подстраивание под мнение большинства, отсутствие своей позиции и своего мнения</t>
  </si>
  <si>
    <t>Трудности надо преодолевать самому, не полагаться на кого-то другого</t>
  </si>
  <si>
    <t>Размышляю сам (-а), так как никто не сделает это лучше меня</t>
  </si>
  <si>
    <t>С вышестоящим руководителем или другим авторитетным человеком, который точно знает, как правильно поступить</t>
  </si>
  <si>
    <t>UCVY3BPXN55UFT0C</t>
  </si>
  <si>
    <t>Руководство школы самостоятельно решает, какие кружки и секции открыть. Иногда это связано с пожеланиями вышестоящих органов</t>
  </si>
  <si>
    <t>2023.05.03 16:38</t>
  </si>
  <si>
    <t>02:17:45</t>
  </si>
  <si>
    <t>EVWZ1L3XVUUHRJRJ</t>
  </si>
  <si>
    <t>МОУ Зеленорощинская средняя школа (п. Зелёная Роща, Ульяновская область)</t>
  </si>
  <si>
    <t>Пусть каждый садится, где хочет и с кем хочет</t>
  </si>
  <si>
    <t>Направления, которые сейчас актуальны и поощряются в стране (например, волонтёрство, патриотические акции, ЗОЖ и др.)</t>
  </si>
  <si>
    <t>Делаю то, что в первую очередь интересно для меня</t>
  </si>
  <si>
    <t>Ученики сами решают, за какой партой и с кем сидеть</t>
  </si>
  <si>
    <t>Те, кого выдвинул коллектив</t>
  </si>
  <si>
    <t>Спрашивают, какие задания могли бы заинтересовать их</t>
  </si>
  <si>
    <t>Преклонение перед руководителем, следование исключительно инструкциям от него</t>
  </si>
  <si>
    <t>Правила уже существуют долгие годы и остаются неизменными</t>
  </si>
  <si>
    <t>2CVE0KRDSDAUACBH</t>
  </si>
  <si>
    <t>Менее 3 лет</t>
  </si>
  <si>
    <t>2023.04.24 11:24</t>
  </si>
  <si>
    <t>00:52:51</t>
  </si>
  <si>
    <t>В нашей школе строгая дисциплина, каждый должен соблюдать установленные правила</t>
  </si>
  <si>
    <t>2023.04.13 08:01</t>
  </si>
  <si>
    <t>00:37:40</t>
  </si>
  <si>
    <t>Столбец1</t>
  </si>
  <si>
    <t>Столбец2</t>
  </si>
  <si>
    <t>Столбец3</t>
  </si>
  <si>
    <t>Столбец4</t>
  </si>
  <si>
    <t>Столбец5</t>
  </si>
  <si>
    <t>Столбец7</t>
  </si>
  <si>
    <t>Столбец8</t>
  </si>
  <si>
    <t>Столбец9</t>
  </si>
  <si>
    <t>Ключ 1-1</t>
  </si>
  <si>
    <t>Ключ 1-2</t>
  </si>
  <si>
    <t>Ключ 1-3</t>
  </si>
  <si>
    <t>Ключ 1-4</t>
  </si>
  <si>
    <t>Ключ 1-5</t>
  </si>
  <si>
    <t>Ключ 1-6</t>
  </si>
  <si>
    <t>Ключ 1-7</t>
  </si>
  <si>
    <t>Ключ 1-8</t>
  </si>
  <si>
    <t>Ключ 1-9</t>
  </si>
  <si>
    <t>Ключ 1-10</t>
  </si>
  <si>
    <t>Ключ 1-11</t>
  </si>
  <si>
    <t>Ключ 1-12</t>
  </si>
  <si>
    <t>Ключ 1-13</t>
  </si>
  <si>
    <t>Ключ 1-14</t>
  </si>
  <si>
    <t>Ключ 1-15</t>
  </si>
  <si>
    <t>Ключ 1-16</t>
  </si>
  <si>
    <t>Ключ 1-17</t>
  </si>
  <si>
    <t>Ключ 1-18</t>
  </si>
  <si>
    <t>Ключ 1-19</t>
  </si>
  <si>
    <t>Ключ 1-20</t>
  </si>
  <si>
    <t>Ключ 1-21</t>
  </si>
  <si>
    <t>Ключ 1-22</t>
  </si>
  <si>
    <t>Ключ 1-23</t>
  </si>
  <si>
    <t>Ключ 1-24</t>
  </si>
  <si>
    <t>Ключ 1-25</t>
  </si>
  <si>
    <t>Ключ 1-26</t>
  </si>
  <si>
    <t>Ключ 1-27</t>
  </si>
  <si>
    <t>Ключ 2-1</t>
  </si>
  <si>
    <t>Ключ 2-2</t>
  </si>
  <si>
    <t>Ключ 2-3</t>
  </si>
  <si>
    <t>Ключ 2-4</t>
  </si>
  <si>
    <t>Ключ 2-5</t>
  </si>
  <si>
    <t>Ключ 2-6</t>
  </si>
  <si>
    <t>Ключ 2-7</t>
  </si>
  <si>
    <t>Ключ 2-8</t>
  </si>
  <si>
    <t>Ключ 2-9</t>
  </si>
  <si>
    <t>Ключ 2-10</t>
  </si>
  <si>
    <t>Ключ 2-11</t>
  </si>
  <si>
    <t>Ключ 2-12</t>
  </si>
  <si>
    <t>Ключ 2-13</t>
  </si>
  <si>
    <t>Ключ 2-14</t>
  </si>
  <si>
    <t>Ключ 2-15</t>
  </si>
  <si>
    <t>Ключ 2-16</t>
  </si>
  <si>
    <t>Ключ 2-17</t>
  </si>
  <si>
    <t>Ключ 2-18</t>
  </si>
  <si>
    <t>Ключ 2-19</t>
  </si>
  <si>
    <t>Ключ 2-20</t>
  </si>
  <si>
    <t>Ключ 2-21</t>
  </si>
  <si>
    <t>Ключ 2-22</t>
  </si>
  <si>
    <t>Ключ 2-23</t>
  </si>
  <si>
    <t>Ключ 2-24</t>
  </si>
  <si>
    <t>Ключ 2-25</t>
  </si>
  <si>
    <t>Ключ 2-26</t>
  </si>
  <si>
    <t>Ключ 2-27</t>
  </si>
  <si>
    <t xml:space="preserve">Административный тип </t>
  </si>
  <si>
    <t xml:space="preserve">Традиционалистский тип </t>
  </si>
  <si>
    <t xml:space="preserve">Коллективистский тип </t>
  </si>
  <si>
    <t xml:space="preserve">Индивидуалистический тип </t>
  </si>
  <si>
    <t>Школьная культура (НАСТ.) — Семейная</t>
  </si>
  <si>
    <t>Школьная культура (НАСТ.) — Инновационная</t>
  </si>
  <si>
    <t>Школьная культура (НАСТ.) — Результативная</t>
  </si>
  <si>
    <t>Школьная культура (НАСТ.) — Ролевая</t>
  </si>
  <si>
    <t>Школьная культура (БУД.) — Инновационная</t>
  </si>
  <si>
    <t>Школьная культура (БУД.) — Семейная</t>
  </si>
  <si>
    <t>Школьная культура (БУД.) — Результативная</t>
  </si>
  <si>
    <t>Школьная культура (БУД.) — Ролевая</t>
  </si>
  <si>
    <t>Стиль лидерства (НАСТ.) — Семейная</t>
  </si>
  <si>
    <t>Стиль лидерства (НАСТ.) — Инновационная</t>
  </si>
  <si>
    <t>Стиль лидерства (НАСТ.) — Результативная</t>
  </si>
  <si>
    <t>Стиль лидерства (НАСТ.) — Ролевая</t>
  </si>
  <si>
    <t>Стиль лидерства (БУД.) — Семейная</t>
  </si>
  <si>
    <t>Стиль лидерства (БУД.) — Инновационная</t>
  </si>
  <si>
    <t>Стиль лидерства (БУД.) — Результативная</t>
  </si>
  <si>
    <t>Стиль лидерства (БУД.) — Ролевая</t>
  </si>
  <si>
    <t>Управление (НАСТ.) — Семейная</t>
  </si>
  <si>
    <t>Управление (НАСТ.) — Инновационная</t>
  </si>
  <si>
    <t>Управление (НАСТ.) — Результативная</t>
  </si>
  <si>
    <t>Управление (НАСТ.) — Ролевая</t>
  </si>
  <si>
    <t>Управление (БУД.) — Семейная</t>
  </si>
  <si>
    <t>Управление (БУД.) — Инновационная</t>
  </si>
  <si>
    <t>Управление (БУД.) — Результативная</t>
  </si>
  <si>
    <t>Управление (БУД.) — Ролевая</t>
  </si>
  <si>
    <t>Связующие механизмы (НАСТ.) — Семейная</t>
  </si>
  <si>
    <t>Связующие механизмы (НАСТ.) — Инновационная</t>
  </si>
  <si>
    <t>Связующие механизмы (НАСТ.) — Результативная</t>
  </si>
  <si>
    <t>Связующие механизмы (НАСТ.) — Ролевая</t>
  </si>
  <si>
    <t>Связующие механизмы (БУД.) — Семейная</t>
  </si>
  <si>
    <t>Связующие механизмы (БУД.) — Инновационная</t>
  </si>
  <si>
    <t>Связующие механизмы (БУД.) — Результативная</t>
  </si>
  <si>
    <t>Связующие механизмы (БУД.) — Ролевая</t>
  </si>
  <si>
    <t>Стратегические цели (НАСТ.) — Семейная</t>
  </si>
  <si>
    <t>Стратегические цели (НАСТ.) — Инновационная</t>
  </si>
  <si>
    <t>Стратегические цели (НАСТ.) — Результативная</t>
  </si>
  <si>
    <t>Стратегические цели (НАСТ.) — Ролевая</t>
  </si>
  <si>
    <t>Стратегические цели (БУД.) — Семейная</t>
  </si>
  <si>
    <t>Стратегические цели (БУД.) — Инновационная</t>
  </si>
  <si>
    <t>Стратегические цели (БУД.) — Результативная</t>
  </si>
  <si>
    <t>Стратегические цели (БУД.) — Ролевая</t>
  </si>
  <si>
    <t>Критерии успеха (НАСТ.) — Семейная</t>
  </si>
  <si>
    <t>Критерии успеха (НАСТ.) — Инновационная</t>
  </si>
  <si>
    <t>Критерии успеха (НАСТ.) — Результативная</t>
  </si>
  <si>
    <t>Критерии успеха (НАСТ.) — Ролевая</t>
  </si>
  <si>
    <t>Критерии успеха (БУД.) — Семейная</t>
  </si>
  <si>
    <t>Критерии успеха (БУД.) — Инновационная</t>
  </si>
  <si>
    <t>Критерии успеха (БУД.) — Результативная</t>
  </si>
  <si>
    <t>Критерии успеха (БУД.) — Ролевая</t>
  </si>
  <si>
    <t>Семейная (БУД.)</t>
  </si>
  <si>
    <t>Инновационная (БУД.)</t>
  </si>
  <si>
    <t>Результативная (БУД.)</t>
  </si>
  <si>
    <t>Ролевая (БУД.)</t>
  </si>
  <si>
    <t>Семейная (НАСТ.)</t>
  </si>
  <si>
    <t>Инновационная (НАСТ.)</t>
  </si>
  <si>
    <t>Результативная (НАСТ.)</t>
  </si>
  <si>
    <t>Ролевая (НАСТ.)</t>
  </si>
  <si>
    <t>Административный тип – 1</t>
  </si>
  <si>
    <t>Традиционалистский тип – 1</t>
  </si>
  <si>
    <t>Коллективистский тип – 1</t>
  </si>
  <si>
    <t>Индивидуалистический тип – 1</t>
  </si>
  <si>
    <t>Административный тип – 2</t>
  </si>
  <si>
    <t>Традиционалистский тип – 2</t>
  </si>
  <si>
    <t>Коллективистский тип – 2</t>
  </si>
  <si>
    <t>Индивидуалистический тип – 2</t>
  </si>
  <si>
    <t>Административный тип</t>
  </si>
  <si>
    <t>Традиционалистский тип</t>
  </si>
  <si>
    <t xml:space="preserve">Семейная </t>
  </si>
  <si>
    <t xml:space="preserve">Инновационная </t>
  </si>
  <si>
    <t xml:space="preserve">Результативная </t>
  </si>
  <si>
    <t xml:space="preserve">Ролевая </t>
  </si>
  <si>
    <t>Выбор: Административный тип – 1</t>
  </si>
  <si>
    <t>Выбор: Традиционалистский тип – 1</t>
  </si>
  <si>
    <t>Выбор: Традиционалистский тип – 2</t>
  </si>
  <si>
    <t>Выбор: Коллективистский тип – 1</t>
  </si>
  <si>
    <t>Выбор: Индивидуалистический тип – 1</t>
  </si>
  <si>
    <t>Достижение: Административный тип – 1</t>
  </si>
  <si>
    <t>Достижение: Традиционалистский тип – 1</t>
  </si>
  <si>
    <t>Достижение: Коллективистский тип – 1</t>
  </si>
  <si>
    <t>Достижение: Индивидуалистический тип – 1</t>
  </si>
  <si>
    <t>Жизнестойкость: Административный тип – 1</t>
  </si>
  <si>
    <t>Жизнестойкость: Традиционалистский тип – 1</t>
  </si>
  <si>
    <t>Жизнестойкость: Коллективистский тип – 1</t>
  </si>
  <si>
    <t>Жизнестойкость: Индивидуалистический тип – 1</t>
  </si>
  <si>
    <t>Выбор: Административный тип – 2</t>
  </si>
  <si>
    <t>Выбор: Коллективистский тип – 2</t>
  </si>
  <si>
    <t>Выбор: Индивидуалистический тип – 2</t>
  </si>
  <si>
    <t>Достижение: Административный тип – 2</t>
  </si>
  <si>
    <t>Достижение: Традиционалистский тип – 2</t>
  </si>
  <si>
    <t>Достижение: Коллективистский тип – 2</t>
  </si>
  <si>
    <t>Достижение: Индивидуалистический тип – 2</t>
  </si>
  <si>
    <t>Жизнестойкость: Административный тип – 2</t>
  </si>
  <si>
    <t>Жизнестойкость: Традиционалистский тип – 2</t>
  </si>
  <si>
    <t>Жизнестойкость: Коллективистский тип – 2</t>
  </si>
  <si>
    <t>Жизнестойкость: Индивидуалистический тип – 2</t>
  </si>
  <si>
    <t>Коллективистский тип</t>
  </si>
  <si>
    <t>Индивидуалистический тип</t>
  </si>
  <si>
    <r>
      <rPr>
        <b/>
        <sz val="18"/>
        <color rgb="FF000000"/>
        <rFont val="Calibri"/>
        <family val="2"/>
        <charset val="204"/>
      </rPr>
      <t>Фильтры</t>
    </r>
    <r>
      <rPr>
        <sz val="14"/>
        <color rgb="FF000000"/>
        <rFont val="Calibri"/>
        <family val="2"/>
        <charset val="204"/>
      </rPr>
      <t xml:space="preserve">
Выберите один параметр или несколько разных. Изменения отобразятся на всех диаграммах и всех листах.</t>
    </r>
  </si>
  <si>
    <r>
      <rPr>
        <b/>
        <sz val="18"/>
        <color rgb="FF000000"/>
        <rFont val="Calibri"/>
        <family val="2"/>
        <charset val="204"/>
      </rPr>
      <t>Дополнительное исследование организационной культуры педагогического коллектива.* Результаты по администрации</t>
    </r>
    <r>
      <rPr>
        <sz val="14"/>
        <color rgb="FF000000"/>
        <rFont val="Calibri"/>
        <family val="2"/>
        <charset val="204"/>
      </rPr>
      <t xml:space="preserve">
</t>
    </r>
    <r>
      <rPr>
        <sz val="12"/>
        <color rgb="FF000000"/>
        <rFont val="Calibri"/>
        <family val="2"/>
        <charset val="204"/>
      </rPr>
      <t xml:space="preserve">В таблице и на диаграммах показаны результаты по ч. 3 анкеты. Первая диаграмма — сложившаяся организационная культура школы в представлении административных работников. Вторая диаграмма — желаемая организационная культура.
</t>
    </r>
    <r>
      <rPr>
        <sz val="12"/>
        <color rgb="FFFF0000"/>
        <rFont val="Calibri"/>
        <family val="2"/>
        <charset val="204"/>
      </rPr>
      <t xml:space="preserve">
</t>
    </r>
    <r>
      <rPr>
        <i/>
        <sz val="12"/>
        <rFont val="Calibri"/>
        <family val="2"/>
        <charset val="204"/>
      </rPr>
      <t>* Мониторинг организационной культуры педагогического коллектива по методике В.А. Ясвина проводился для определения качества исследовательского инструментария, разработанного лабораторией 
(о методике: https://psy.1sept.ru/view_article.php?ID=200901410)</t>
    </r>
  </si>
  <si>
    <r>
      <rPr>
        <b/>
        <sz val="14"/>
        <color rgb="FF000000"/>
        <rFont val="Calibri"/>
        <family val="2"/>
        <charset val="204"/>
      </rPr>
      <t>Фильтры</t>
    </r>
    <r>
      <rPr>
        <sz val="14"/>
        <color rgb="FF000000"/>
        <rFont val="Calibri"/>
        <family val="2"/>
        <charset val="204"/>
      </rPr>
      <t xml:space="preserve">
Выберите один параметр или несколько разных. Изменения отобразятся на всех диаграммах и всех листах.</t>
    </r>
  </si>
  <si>
    <r>
      <rPr>
        <b/>
        <sz val="18"/>
        <color rgb="FF000000"/>
        <rFont val="Calibri"/>
        <family val="2"/>
        <charset val="204"/>
      </rPr>
      <t>Исследование культуры образовательных отношений.* Результаты по администрации</t>
    </r>
    <r>
      <rPr>
        <sz val="14"/>
        <color rgb="FF000000"/>
        <rFont val="Calibri"/>
        <family val="2"/>
        <charset val="204"/>
      </rPr>
      <t xml:space="preserve">
</t>
    </r>
    <r>
      <rPr>
        <sz val="12"/>
        <color rgb="FF000000"/>
        <rFont val="Calibri"/>
        <family val="2"/>
        <charset val="204"/>
      </rPr>
      <t>В таблице и на диаграмме «Администрация: „Я сам“» показаны результаты по ч. 1 анкеты (как респондент сам мыслит и действует в различных ситуациях), «Администрация: „Моя школа“» — ч. 2 анкеты (какой он видит школу, в которой работает).</t>
    </r>
    <r>
      <rPr>
        <sz val="12"/>
        <color rgb="FFFF0000"/>
        <rFont val="Calibri"/>
        <family val="2"/>
        <charset val="204"/>
      </rPr>
      <t xml:space="preserve"> 
</t>
    </r>
    <r>
      <rPr>
        <i/>
        <sz val="12"/>
        <rFont val="Calibri"/>
        <family val="2"/>
        <charset val="204"/>
      </rPr>
      <t xml:space="preserve">
* Исследование проводилось с использованием инструментария «Я и моя школа: культура образовательных отношений», разработанного командой лаборатории развития личностного потенциала в образовании НИИ урбанистики и глобального образования МГПУ (А.Н. Иоффе, Л.В. Бычкова, В.К. Маркова, А.А. Данилина, И.А. Виноградова, С.В. Летуновская). 
Подробную информацию о типах культуры образовательных отношений см. в отдельном файле и по ссылке (https://disk.yandex.ru/i/lAzvSmVAJtxWGQ).</t>
    </r>
  </si>
  <si>
    <t>Общий итог</t>
  </si>
  <si>
    <t>Кол-во чел.</t>
  </si>
  <si>
    <t>Администрация: «Моя школа» (сумма ответов)</t>
  </si>
  <si>
    <t>Администрация: «Я сам» (сумма ответов)</t>
  </si>
  <si>
    <t>Название школы</t>
  </si>
  <si>
    <t>Администрация: «Я сам» — выбор (сумма ответов)</t>
  </si>
  <si>
    <t>Администрация: «Моя школа» — выбор (сумма ответов)</t>
  </si>
  <si>
    <t>Администрация: «Моя школа» — достижение (сумма ответов)</t>
  </si>
  <si>
    <t>Администрация: «Я сам» — достижение (сумма ответов)</t>
  </si>
  <si>
    <t>Администрация: «Моя школа» — жизнестойкость (сумма ответов)</t>
  </si>
  <si>
    <t>Администрация: «Я сам» — жизнестойкость (сумма ответов)</t>
  </si>
  <si>
    <t>Администрация. Оргкультура: «Хотел(-а) бы» (среднее по ответам)</t>
  </si>
  <si>
    <t>Администрация. Оргкультура: «Сейчас» (среднее по ответам)</t>
  </si>
  <si>
    <r>
      <rPr>
        <b/>
        <sz val="18"/>
        <color rgb="FF000000"/>
        <rFont val="Calibri"/>
        <family val="2"/>
        <charset val="204"/>
      </rPr>
      <t>Исследование культуры образовательных отношений (в ситуациях выбора, достижения и жизнестойкости).* Результаты по администрации</t>
    </r>
    <r>
      <rPr>
        <sz val="14"/>
        <color rgb="FF000000"/>
        <rFont val="Calibri"/>
        <family val="2"/>
        <charset val="204"/>
      </rPr>
      <t xml:space="preserve">
</t>
    </r>
    <r>
      <rPr>
        <sz val="12"/>
        <color rgb="FF000000"/>
        <rFont val="Calibri"/>
        <family val="2"/>
        <charset val="204"/>
      </rPr>
      <t xml:space="preserve">Полученные данные разбиты на три категории (по ситуациям выбора, достижения и жизнестойкости). В таблицах и на диаграммах «Администрация: „Я сам“» показаны результаты по ч. 1 анкеты (как респондент сам мыслит и действует в ситуациях выбора, достижения и жизнестойкости), «Администрация: „Моя школа“» — ч. 2 анкеты (как, по мнению респондента, действуют в ситуациях выбора, достижения и жизнестойкости в его школе).
</t>
    </r>
    <r>
      <rPr>
        <i/>
        <sz val="12"/>
        <color rgb="FF000000"/>
        <rFont val="Calibri"/>
        <family val="2"/>
        <charset val="204"/>
      </rPr>
      <t xml:space="preserve">
* Исследование проводилось с использованием инструментария «Я и моя школа: культура образовательных отношений», разработанного командой лаборатории развития личностного потенциала в образовании НИИ урбанистики и глобального образования МГПУ (А.Н. Иоффе, Л.В. Бычкова, В.К. Маркова, А.А. Данилина, И.А. Виноградова, С.В. Летуновская). 
Подробную информацию о типах культуры образовательных отношений см. в отдельном файле и по ссылке (https://disk.yandex.ru/i/lAzvSmVAJtxWGQ).</t>
    </r>
  </si>
  <si>
    <t>Роль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</si>
</sst>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2"/>
      <color rgb="FF000000"/>
      <name val="Calibri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sz val="14"/>
      <color rgb="FF000000"/>
      <name val="Calibri"/>
      <family val="2"/>
      <charset val="204"/>
    </font>
    <font>
      <b/>
      <sz val="18"/>
      <color rgb="FF000000"/>
      <name val="Calibri"/>
      <family val="2"/>
      <charset val="204"/>
    </font>
    <font>
      <sz val="12"/>
      <color rgb="FFFF0000"/>
      <name val="Calibri"/>
      <family val="2"/>
      <charset val="204"/>
    </font>
    <font>
      <i/>
      <sz val="12"/>
      <name val="Calibri"/>
      <family val="2"/>
      <charset val="204"/>
    </font>
    <font>
      <b/>
      <sz val="14"/>
      <color rgb="FF000000"/>
      <name val="Calibri"/>
      <family val="2"/>
      <charset val="204"/>
    </font>
    <font>
      <i/>
      <sz val="12"/>
      <color rgb="FF000000"/>
      <name val="Calibri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 applyFont="1"/>
    <xf numFmtId="0" fontId="1" fillId="0" borderId="0" xfId="0" applyFont="1"/>
    <xf numFmtId="0" fontId="0" fillId="0" borderId="0" xfId="0" pivotButton="1" applyFont="1"/>
    <xf numFmtId="0" fontId="0" fillId="0" borderId="0" xfId="0" applyFont="1" applyAlignment="1">
      <alignment horizontal="left"/>
    </xf>
    <xf numFmtId="0" fontId="0" fillId="0" borderId="0" xfId="0" applyNumberFormat="1" applyFont="1"/>
    <xf numFmtId="0" fontId="1" fillId="2" borderId="0" xfId="0" applyFont="1" applyFill="1"/>
    <xf numFmtId="0" fontId="0" fillId="2" borderId="0" xfId="0" applyFont="1" applyFill="1"/>
    <xf numFmtId="0" fontId="1" fillId="3" borderId="0" xfId="0" applyFont="1" applyFill="1"/>
    <xf numFmtId="0" fontId="0" fillId="3" borderId="0" xfId="0" applyFont="1" applyFill="1"/>
    <xf numFmtId="0" fontId="0" fillId="4" borderId="0" xfId="0" applyFont="1" applyFill="1"/>
    <xf numFmtId="0" fontId="2" fillId="3" borderId="0" xfId="0" applyFont="1" applyFill="1"/>
    <xf numFmtId="0" fontId="1" fillId="5" borderId="0" xfId="0" applyFont="1" applyFill="1"/>
    <xf numFmtId="0" fontId="0" fillId="5" borderId="0" xfId="0" applyFont="1" applyFill="1"/>
    <xf numFmtId="0" fontId="0" fillId="6" borderId="0" xfId="0" applyFont="1" applyFill="1"/>
    <xf numFmtId="0" fontId="1" fillId="7" borderId="0" xfId="0" applyFont="1" applyFill="1"/>
    <xf numFmtId="1" fontId="1" fillId="3" borderId="0" xfId="0" applyNumberFormat="1" applyFont="1" applyFill="1"/>
    <xf numFmtId="1" fontId="0" fillId="0" borderId="0" xfId="0" applyNumberFormat="1" applyFont="1"/>
    <xf numFmtId="1" fontId="1" fillId="2" borderId="0" xfId="0" applyNumberFormat="1" applyFont="1" applyFill="1"/>
    <xf numFmtId="0" fontId="0" fillId="0" borderId="0" xfId="0" applyFont="1" applyFill="1"/>
    <xf numFmtId="0" fontId="0" fillId="0" borderId="0" xfId="0" applyFont="1" applyAlignment="1"/>
    <xf numFmtId="0" fontId="4" fillId="0" borderId="0" xfId="0" applyFont="1" applyAlignment="1">
      <alignment horizontal="left" vertical="center"/>
    </xf>
    <xf numFmtId="0" fontId="0" fillId="7" borderId="0" xfId="0" applyFont="1" applyFill="1"/>
    <xf numFmtId="0" fontId="4" fillId="0" borderId="0" xfId="0" applyFont="1" applyAlignment="1">
      <alignment horizontal="left" vertical="center"/>
    </xf>
    <xf numFmtId="0" fontId="1" fillId="8" borderId="0" xfId="0" applyFont="1" applyFill="1"/>
    <xf numFmtId="0" fontId="1" fillId="9" borderId="0" xfId="0" applyFont="1" applyFill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0" fillId="0" borderId="0" xfId="0" pivotButton="1" applyFont="1" applyAlignment="1">
      <alignment wrapText="1"/>
    </xf>
    <xf numFmtId="0" fontId="0" fillId="8" borderId="0" xfId="0" applyFont="1" applyFill="1"/>
    <xf numFmtId="0" fontId="0" fillId="9" borderId="0" xfId="0" applyFont="1" applyFill="1"/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224">
    <dxf>
      <alignment wrapText="1" readingOrder="0"/>
    </dxf>
    <dxf>
      <numFmt numFmtId="1" formatCode="0"/>
    </dxf>
    <dxf>
      <alignment wrapText="1" readingOrder="0"/>
    </dxf>
    <dxf>
      <numFmt numFmtId="1" formatCode="0"/>
    </dxf>
    <dxf>
      <numFmt numFmtId="167" formatCode="0.0"/>
    </dxf>
    <dxf>
      <numFmt numFmtId="2" formatCode="0.00"/>
    </dxf>
    <dxf>
      <numFmt numFmtId="166" formatCode="0.000"/>
    </dxf>
    <dxf>
      <numFmt numFmtId="165" formatCode="0.0000"/>
    </dxf>
    <dxf>
      <numFmt numFmtId="164" formatCode="0.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" formatCode="0"/>
      <fill>
        <patternFill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" formatCode="0"/>
      <fill>
        <patternFill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" formatCode="0"/>
      <fill>
        <patternFill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" formatCode="0"/>
      <fill>
        <patternFill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" formatCode="0"/>
      <fill>
        <patternFill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" formatCode="0"/>
      <fill>
        <patternFill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" formatCode="0"/>
      <fill>
        <patternFill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" formatCode="0"/>
      <fill>
        <patternFill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indexed="64"/>
          <bgColor theme="8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ill>
        <patternFill patternType="solid">
          <fgColor indexed="64"/>
          <bgColor theme="8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bottom style="thin">
          <color theme="9"/>
        </bottom>
        <vertical/>
        <horizontal/>
      </border>
    </dxf>
    <dxf>
      <font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bottom style="thin">
          <color theme="0" tint="-0.34998626667073579"/>
        </bottom>
        <vertical/>
        <horizontal/>
      </border>
    </dxf>
    <dxf>
      <font>
        <color theme="1"/>
      </font>
      <border diagonalUp="0" diagonalDown="0">
        <left/>
        <right/>
        <top/>
        <bottom/>
        <vertical/>
        <horizontal/>
      </border>
    </dxf>
  </dxfs>
  <tableStyles count="3" defaultTableStyle="TableStyleMedium2" defaultPivotStyle="PivotStyleLight16">
    <tableStyle name="Серый срез без границ" pivot="0" table="0" count="10">
      <tableStyleElement type="wholeTable" dxfId="223"/>
      <tableStyleElement type="headerRow" dxfId="222"/>
    </tableStyle>
    <tableStyle name="Срез для фильтров (культура)" pivot="0" table="0" count="10">
      <tableStyleElement type="wholeTable" dxfId="221"/>
      <tableStyleElement type="headerRow" dxfId="220"/>
    </tableStyle>
    <tableStyle name="Стиль среза 1" pivot="0" table="0" count="1">
      <tableStyleElement type="wholeTable" dxfId="219"/>
    </tableStyle>
  </tableStyles>
  <colors>
    <mruColors>
      <color rgb="FFCC99FF"/>
    </mruColors>
  </colors>
  <extLst>
    <ext xmlns:x14="http://schemas.microsoft.com/office/spreadsheetml/2009/9/main" uri="{46F421CA-312F-682f-3DD2-61675219B42D}">
      <x14:dxfs count="16"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theme="9" tint="0.79998168889431442"/>
              <bgColor theme="9" tint="0.79998168889431442"/>
            </patternFill>
          </fill>
          <border>
            <left style="thin">
              <color rgb="FFCCCCCC"/>
            </left>
            <right style="thin">
              <color rgb="FFCCCCCC"/>
            </right>
            <top style="thin">
              <color rgb="FFCCCCCC"/>
            </top>
            <bottom style="thin">
              <color rgb="FFCCCCCC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theme="9" tint="0.59999389629810485"/>
              <bgColor theme="9" tint="0.59999389629810485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rgb="FFFFFFFF"/>
              <bgColor rgb="FFFFFFFF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rgb="FFFFFFFF"/>
              <bgColor rgb="FFFFFFFF"/>
            </patternFill>
          </fill>
          <border>
            <left style="thin">
              <color rgb="FFCCCCCC"/>
            </left>
            <right style="thin">
              <color rgb="FFCCCCCC"/>
            </right>
            <top style="thin">
              <color rgb="FFCCCCCC"/>
            </top>
            <bottom style="thin">
              <color rgb="FFCCCCCC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theme="0" tint="-0.14999847407452621"/>
              <bgColor theme="0" tint="-0.14999847407452621"/>
            </patternFill>
          </fill>
          <border>
            <left style="thin">
              <color rgb="FFCCCCCC"/>
            </left>
            <right style="thin">
              <color rgb="FFCCCCCC"/>
            </right>
            <top style="thin">
              <color rgb="FFCCCCCC"/>
            </top>
            <bottom style="thin">
              <color rgb="FFCCCCCC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theme="0" tint="-0.249977111117893"/>
              <bgColor theme="0" tint="-0.249977111117893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959595"/>
          </font>
          <fill>
            <patternFill patternType="solid">
              <fgColor theme="0"/>
              <bgColor theme="0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theme="0"/>
              <bgColor theme="0"/>
            </patternFill>
          </fill>
          <border>
            <left style="thin">
              <color rgb="FFCCCCCC"/>
            </left>
            <right style="thin">
              <color rgb="FFCCCCCC"/>
            </right>
            <top style="thin">
              <color rgb="FFCCCCCC"/>
            </top>
            <bottom style="thin">
              <color rgb="FFCCCCCC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SlicerStyleLight1">
        <x14:slicerStyle name="Серый срез без границ">
          <x14:slicerStyleElements>
            <x14:slicerStyleElement type="unselectedItemWithData" dxfId="15"/>
            <x14:slicerStyleElement type="unselectedItemWithNoData" dxfId="14"/>
            <x14:slicerStyleElement type="selectedItemWithData" dxfId="13"/>
            <x14:slicerStyleElement type="selectedItemWithNoData" dxfId="12"/>
            <x14:slicerStyleElement type="hoveredUnselectedItemWithData" dxfId="11"/>
            <x14:slicerStyleElement type="hoveredSelectedItemWithData" dxfId="10"/>
            <x14:slicerStyleElement type="hoveredUnselectedItemWithNoData" dxfId="9"/>
            <x14:slicerStyleElement type="hoveredSelectedItemWithNoData" dxfId="8"/>
          </x14:slicerStyleElements>
        </x14:slicerStyle>
        <x14:slicerStyle name="Срез для фильтров (культура)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  <x14:slicerStyle name="Стиль среза 1"/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7/relationships/slicerCache" Target="slicerCaches/slicerCache3.xml"/><Relationship Id="rId13" Type="http://schemas.microsoft.com/office/2007/relationships/slicerCache" Target="slicerCaches/slicerCache8.xml"/><Relationship Id="rId18" Type="http://schemas.microsoft.com/office/2007/relationships/slicerCache" Target="slicerCaches/slicerCache13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microsoft.com/office/2007/relationships/slicerCache" Target="slicerCaches/slicerCache2.xml"/><Relationship Id="rId12" Type="http://schemas.microsoft.com/office/2007/relationships/slicerCache" Target="slicerCaches/slicerCache7.xml"/><Relationship Id="rId17" Type="http://schemas.microsoft.com/office/2007/relationships/slicerCache" Target="slicerCaches/slicerCache12.xml"/><Relationship Id="rId2" Type="http://schemas.openxmlformats.org/officeDocument/2006/relationships/worksheet" Target="worksheets/sheet2.xml"/><Relationship Id="rId16" Type="http://schemas.microsoft.com/office/2007/relationships/slicerCache" Target="slicerCaches/slicerCache11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microsoft.com/office/2007/relationships/slicerCache" Target="slicerCaches/slicerCache1.xml"/><Relationship Id="rId11" Type="http://schemas.microsoft.com/office/2007/relationships/slicerCache" Target="slicerCaches/slicerCache6.xml"/><Relationship Id="rId5" Type="http://schemas.openxmlformats.org/officeDocument/2006/relationships/pivotCacheDefinition" Target="pivotCache/pivotCacheDefinition1.xml"/><Relationship Id="rId15" Type="http://schemas.microsoft.com/office/2007/relationships/slicerCache" Target="slicerCaches/slicerCache10.xml"/><Relationship Id="rId10" Type="http://schemas.microsoft.com/office/2007/relationships/slicerCache" Target="slicerCaches/slicerCache5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microsoft.com/office/2007/relationships/slicerCache" Target="slicerCaches/slicerCache4.xml"/><Relationship Id="rId14" Type="http://schemas.microsoft.com/office/2007/relationships/slicerCache" Target="slicerCaches/slicerCache9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[Результаты_администрация_МОУ Зеленорощинская средняя школа.xlsx]Вкладка 1. Я сам + Моя школа!Сводная таблица2</c:name>
    <c:fmtId val="0"/>
  </c:pivotSource>
  <c:chart>
    <c:autoTitleDeleted val="1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6"/>
          </a:solidFill>
          <a:ln w="19050">
            <a:solidFill>
              <a:schemeClr val="lt1"/>
            </a:solidFill>
          </a:ln>
          <a:effectLst/>
        </c:spPr>
      </c:pivotFmt>
      <c:pivotFmt>
        <c:idx val="7"/>
        <c:spPr>
          <a:solidFill>
            <a:schemeClr val="accent2"/>
          </a:solidFill>
          <a:ln w="19050">
            <a:solidFill>
              <a:schemeClr val="lt1"/>
            </a:solidFill>
          </a:ln>
          <a:effectLst/>
        </c:spPr>
      </c:pivotFmt>
      <c:pivotFmt>
        <c:idx val="8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9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doughnutChart>
        <c:varyColors val="1"/>
        <c:ser>
          <c:idx val="0"/>
          <c:order val="0"/>
          <c:tx>
            <c:strRef>
              <c:f>'Вкладка 1. Я сам + Моя школа'!$E$6</c:f>
              <c:strCache>
                <c:ptCount val="1"/>
                <c:pt idx="0">
                  <c:v>Итог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22D-4E71-A5C2-4D0392659B28}"/>
              </c:ext>
            </c:extLst>
          </c:dPt>
          <c:dPt>
            <c:idx val="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E1E0-45EC-921B-2E9ADFCC89E6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E1E0-45EC-921B-2E9ADFCC89E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22D-4E71-A5C2-4D0392659B2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'Вкладка 1. Я сам + Моя школа'!$D$7:$D$10</c:f>
              <c:strCache>
                <c:ptCount val="4"/>
                <c:pt idx="0">
                  <c:v>Административный тип</c:v>
                </c:pt>
                <c:pt idx="1">
                  <c:v>Традиционалистский тип</c:v>
                </c:pt>
                <c:pt idx="2">
                  <c:v>Коллективистский тип </c:v>
                </c:pt>
                <c:pt idx="3">
                  <c:v>Индивидуалистический тип </c:v>
                </c:pt>
              </c:strCache>
            </c:strRef>
          </c:cat>
          <c:val>
            <c:numRef>
              <c:f>'Вкладка 1. Я сам + Моя школа'!$E$7:$E$10</c:f>
              <c:numCache>
                <c:formatCode>General</c:formatCode>
                <c:ptCount val="4"/>
                <c:pt idx="0">
                  <c:v>10</c:v>
                </c:pt>
                <c:pt idx="1">
                  <c:v>6</c:v>
                </c:pt>
                <c:pt idx="2">
                  <c:v>48</c:v>
                </c:pt>
                <c:pt idx="3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1E0-45EC-921B-2E9ADFCC89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[Результаты_администрация_МОУ Зеленорощинская средняя школа.xlsx]Вкладка 3. Дополнительно!Сводная таблица4</c:name>
    <c:fmtId val="1"/>
  </c:pivotSource>
  <c:chart>
    <c:autoTitleDeleted val="1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5">
              <a:lumMod val="40000"/>
              <a:lumOff val="60000"/>
            </a:schemeClr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6">
              <a:lumMod val="20000"/>
              <a:lumOff val="80000"/>
            </a:schemeClr>
          </a:solidFill>
          <a:ln w="19050">
            <a:solidFill>
              <a:schemeClr val="lt1"/>
            </a:solidFill>
          </a:ln>
          <a:effectLst/>
        </c:spPr>
      </c:pivotFmt>
      <c:pivotFmt>
        <c:idx val="5"/>
        <c:spPr>
          <a:solidFill>
            <a:schemeClr val="accent4">
              <a:lumMod val="40000"/>
              <a:lumOff val="60000"/>
            </a:schemeClr>
          </a:solidFill>
          <a:ln w="19050">
            <a:solidFill>
              <a:schemeClr val="lt1"/>
            </a:solidFill>
          </a:ln>
          <a:effectLst/>
        </c:spPr>
      </c:pivotFmt>
      <c:pivotFmt>
        <c:idx val="6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7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8"/>
        <c:spPr>
          <a:solidFill>
            <a:schemeClr val="accent6">
              <a:lumMod val="20000"/>
              <a:lumOff val="80000"/>
            </a:schemeClr>
          </a:solidFill>
          <a:ln w="19050">
            <a:solidFill>
              <a:schemeClr val="lt1"/>
            </a:solidFill>
          </a:ln>
          <a:effectLst/>
        </c:spPr>
      </c:pivotFmt>
      <c:pivotFmt>
        <c:idx val="9"/>
        <c:spPr>
          <a:solidFill>
            <a:schemeClr val="accent5">
              <a:lumMod val="40000"/>
              <a:lumOff val="60000"/>
            </a:schemeClr>
          </a:solidFill>
          <a:ln w="19050">
            <a:solidFill>
              <a:schemeClr val="lt1"/>
            </a:solidFill>
          </a:ln>
          <a:effectLst/>
        </c:spPr>
      </c:pivotFmt>
      <c:pivotFmt>
        <c:idx val="1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1"/>
        <c:spPr>
          <a:solidFill>
            <a:schemeClr val="accent4">
              <a:lumMod val="40000"/>
              <a:lumOff val="60000"/>
            </a:schemeClr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doughnutChart>
        <c:varyColors val="1"/>
        <c:ser>
          <c:idx val="0"/>
          <c:order val="0"/>
          <c:tx>
            <c:strRef>
              <c:f>'Вкладка 3. Дополнительно'!$E$6</c:f>
              <c:strCache>
                <c:ptCount val="1"/>
                <c:pt idx="0">
                  <c:v>Итог</c:v>
                </c:pt>
              </c:strCache>
            </c:strRef>
          </c:tx>
          <c:dPt>
            <c:idx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2A3-4888-8884-3424DBAA8ADE}"/>
              </c:ext>
            </c:extLst>
          </c:dPt>
          <c:dPt>
            <c:idx val="1"/>
            <c:bubble3D val="0"/>
            <c:spPr>
              <a:solidFill>
                <a:schemeClr val="accent5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2A3-4888-8884-3424DBAA8AD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2A3-4888-8884-3424DBAA8ADE}"/>
              </c:ext>
            </c:extLst>
          </c:dPt>
          <c:dPt>
            <c:idx val="3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2A3-4888-8884-3424DBAA8AD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'Вкладка 3. Дополнительно'!$D$7:$D$10</c:f>
              <c:strCache>
                <c:ptCount val="4"/>
                <c:pt idx="0">
                  <c:v>Ролевая </c:v>
                </c:pt>
                <c:pt idx="1">
                  <c:v>Результативная </c:v>
                </c:pt>
                <c:pt idx="2">
                  <c:v>Семейная </c:v>
                </c:pt>
                <c:pt idx="3">
                  <c:v>Инновационная </c:v>
                </c:pt>
              </c:strCache>
            </c:strRef>
          </c:cat>
          <c:val>
            <c:numRef>
              <c:f>'Вкладка 3. Дополнительно'!$E$7:$E$10</c:f>
              <c:numCache>
                <c:formatCode>0</c:formatCode>
                <c:ptCount val="4"/>
                <c:pt idx="0">
                  <c:v>1.6666666666666667</c:v>
                </c:pt>
                <c:pt idx="1">
                  <c:v>21.277777777777775</c:v>
                </c:pt>
                <c:pt idx="2">
                  <c:v>53.833333333333336</c:v>
                </c:pt>
                <c:pt idx="3">
                  <c:v>23.222222222222218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2A3-4888-8884-3424DBAA8A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[Результаты_администрация_МОУ Зеленорощинская средняя школа.xlsx]Вкладка 1. Я сам + Моя школа!Сводная таблица1</c:name>
    <c:fmtId val="5"/>
  </c:pivotSource>
  <c:chart>
    <c:autoTitleDeleted val="1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6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2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doughnutChart>
        <c:varyColors val="1"/>
        <c:ser>
          <c:idx val="0"/>
          <c:order val="0"/>
          <c:tx>
            <c:strRef>
              <c:f>'Вкладка 1. Я сам + Моя школа'!$B$6</c:f>
              <c:strCache>
                <c:ptCount val="1"/>
                <c:pt idx="0">
                  <c:v>Итог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F5E-4E1A-94BF-0AD91D5D7CB6}"/>
              </c:ext>
            </c:extLst>
          </c:dPt>
          <c:dPt>
            <c:idx val="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75F-4527-8C9D-B9ED9EF781DF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875F-4527-8C9D-B9ED9EF781D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BF5E-4E1A-94BF-0AD91D5D7CB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'Вкладка 1. Я сам + Моя школа'!$A$7:$A$10</c:f>
              <c:strCache>
                <c:ptCount val="4"/>
                <c:pt idx="0">
                  <c:v>Административный тип </c:v>
                </c:pt>
                <c:pt idx="1">
                  <c:v>Традиционалистский тип </c:v>
                </c:pt>
                <c:pt idx="2">
                  <c:v>Коллективистский тип </c:v>
                </c:pt>
                <c:pt idx="3">
                  <c:v>Индивидуалистический тип </c:v>
                </c:pt>
              </c:strCache>
            </c:strRef>
          </c:cat>
          <c:val>
            <c:numRef>
              <c:f>'Вкладка 1. Я сам + Моя школа'!$B$7:$B$10</c:f>
              <c:numCache>
                <c:formatCode>General</c:formatCode>
                <c:ptCount val="4"/>
                <c:pt idx="0">
                  <c:v>6</c:v>
                </c:pt>
                <c:pt idx="1">
                  <c:v>5</c:v>
                </c:pt>
                <c:pt idx="2">
                  <c:v>43</c:v>
                </c:pt>
                <c:pt idx="3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5F-4527-8C9D-B9ED9EF781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[Результаты_администрация_МОУ Зеленорощинская средняя школа.xlsx]Вкладка 2. Выб., дост., жизн.!Сводная таблица5</c:name>
    <c:fmtId val="3"/>
  </c:pivotSource>
  <c:chart>
    <c:autoTitleDeleted val="1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1"/>
        <c:spPr>
          <a:solidFill>
            <a:schemeClr val="accent2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6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doughnutChart>
        <c:varyColors val="1"/>
        <c:ser>
          <c:idx val="0"/>
          <c:order val="0"/>
          <c:tx>
            <c:strRef>
              <c:f>'Вкладка 2. Выб., дост., жизн.'!$B$7</c:f>
              <c:strCache>
                <c:ptCount val="1"/>
                <c:pt idx="0">
                  <c:v>Итог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477-4CE8-87F0-45AC67AE6F1F}"/>
              </c:ext>
            </c:extLst>
          </c:dPt>
          <c:dPt>
            <c:idx val="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C656-4A39-A13E-3600CB400F96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656-4A39-A13E-3600CB400F9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477-4CE8-87F0-45AC67AE6F1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'Вкладка 2. Выб., дост., жизн.'!$A$8:$A$11</c:f>
              <c:strCache>
                <c:ptCount val="4"/>
                <c:pt idx="0">
                  <c:v>Административный тип</c:v>
                </c:pt>
                <c:pt idx="1">
                  <c:v>Традиционалистский тип</c:v>
                </c:pt>
                <c:pt idx="2">
                  <c:v>Коллективистский тип</c:v>
                </c:pt>
                <c:pt idx="3">
                  <c:v>Индивидуалистический тип</c:v>
                </c:pt>
              </c:strCache>
            </c:strRef>
          </c:cat>
          <c:val>
            <c:numRef>
              <c:f>'Вкладка 2. Выб., дост., жизн.'!$B$8:$B$11</c:f>
              <c:numCache>
                <c:formatCode>General</c:formatCode>
                <c:ptCount val="4"/>
                <c:pt idx="0">
                  <c:v>3</c:v>
                </c:pt>
                <c:pt idx="1">
                  <c:v>3</c:v>
                </c:pt>
                <c:pt idx="2">
                  <c:v>12</c:v>
                </c:pt>
                <c:pt idx="3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56-4A39-A13E-3600CB400F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[Результаты_администрация_МОУ Зеленорощинская средняя школа.xlsx]Вкладка 2. Выб., дост., жизн.!Сводная таблица6</c:name>
    <c:fmtId val="1"/>
  </c:pivotSource>
  <c:chart>
    <c:autoTitleDeleted val="1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1"/>
        <c:spPr>
          <a:solidFill>
            <a:schemeClr val="accent6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2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doughnutChart>
        <c:varyColors val="1"/>
        <c:ser>
          <c:idx val="0"/>
          <c:order val="0"/>
          <c:tx>
            <c:strRef>
              <c:f>'Вкладка 2. Выб., дост., жизн.'!$E$7</c:f>
              <c:strCache>
                <c:ptCount val="1"/>
                <c:pt idx="0">
                  <c:v>Итог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1B4-4546-8311-5A53D9FC7C15}"/>
              </c:ext>
            </c:extLst>
          </c:dPt>
          <c:dPt>
            <c:idx val="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A5C-4395-8835-FC9ADD490651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8A5C-4395-8835-FC9ADD49065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1B4-4546-8311-5A53D9FC7C1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'Вкладка 2. Выб., дост., жизн.'!$D$8:$D$11</c:f>
              <c:strCache>
                <c:ptCount val="4"/>
                <c:pt idx="0">
                  <c:v>Административный тип</c:v>
                </c:pt>
                <c:pt idx="1">
                  <c:v>Традиционалистский тип</c:v>
                </c:pt>
                <c:pt idx="2">
                  <c:v>Коллективистский тип</c:v>
                </c:pt>
                <c:pt idx="3">
                  <c:v>Индивидуалистический тип</c:v>
                </c:pt>
              </c:strCache>
            </c:strRef>
          </c:cat>
          <c:val>
            <c:numRef>
              <c:f>'Вкладка 2. Выб., дост., жизн.'!$E$8:$E$11</c:f>
              <c:numCache>
                <c:formatCode>General</c:formatCode>
                <c:ptCount val="4"/>
                <c:pt idx="0">
                  <c:v>5</c:v>
                </c:pt>
                <c:pt idx="1">
                  <c:v>3</c:v>
                </c:pt>
                <c:pt idx="2">
                  <c:v>16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5C-4395-8835-FC9ADD4906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[Результаты_администрация_МОУ Зеленорощинская средняя школа.xlsx]Вкладка 2. Выб., дост., жизн.!Сводная таблица7</c:name>
    <c:fmtId val="3"/>
  </c:pivotSource>
  <c:chart>
    <c:autoTitleDeleted val="1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1"/>
        <c:spPr>
          <a:solidFill>
            <a:schemeClr val="accent6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2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doughnutChart>
        <c:varyColors val="1"/>
        <c:ser>
          <c:idx val="0"/>
          <c:order val="0"/>
          <c:tx>
            <c:strRef>
              <c:f>'Вкладка 2. Выб., дост., жизн.'!$B$29</c:f>
              <c:strCache>
                <c:ptCount val="1"/>
                <c:pt idx="0">
                  <c:v>Итог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6D3-4109-9690-70980EBF56EE}"/>
              </c:ext>
            </c:extLst>
          </c:dPt>
          <c:dPt>
            <c:idx val="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6A6-4E8A-8E46-D172036F5BCD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36A6-4E8A-8E46-D172036F5BC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6D3-4109-9690-70980EBF56E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'Вкладка 2. Выб., дост., жизн.'!$A$30:$A$33</c:f>
              <c:strCache>
                <c:ptCount val="4"/>
                <c:pt idx="0">
                  <c:v>Административный тип</c:v>
                </c:pt>
                <c:pt idx="1">
                  <c:v>Традиционалистский тип</c:v>
                </c:pt>
                <c:pt idx="2">
                  <c:v>Коллективистский тип</c:v>
                </c:pt>
                <c:pt idx="3">
                  <c:v>Индивидуалистический тип</c:v>
                </c:pt>
              </c:strCache>
            </c:strRef>
          </c:cat>
          <c:val>
            <c:numRef>
              <c:f>'Вкладка 2. Выб., дост., жизн.'!$B$30:$B$33</c:f>
              <c:numCache>
                <c:formatCode>General</c:formatCode>
                <c:ptCount val="4"/>
                <c:pt idx="0">
                  <c:v>1</c:v>
                </c:pt>
                <c:pt idx="1">
                  <c:v>0</c:v>
                </c:pt>
                <c:pt idx="2">
                  <c:v>12</c:v>
                </c:pt>
                <c:pt idx="3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A6-4E8A-8E46-D172036F5B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[Результаты_администрация_МОУ Зеленорощинская средняя школа.xlsx]Вкладка 2. Выб., дост., жизн.!Сводная таблица8</c:name>
    <c:fmtId val="0"/>
  </c:pivotSource>
  <c:chart>
    <c:autoTitleDeleted val="1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1"/>
        <c:spPr>
          <a:solidFill>
            <a:schemeClr val="accent6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2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doughnutChart>
        <c:varyColors val="1"/>
        <c:ser>
          <c:idx val="0"/>
          <c:order val="0"/>
          <c:tx>
            <c:strRef>
              <c:f>'Вкладка 2. Выб., дост., жизн.'!$E$29</c:f>
              <c:strCache>
                <c:ptCount val="1"/>
                <c:pt idx="0">
                  <c:v>Итог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987-4186-A190-74D8A991CA0E}"/>
              </c:ext>
            </c:extLst>
          </c:dPt>
          <c:dPt>
            <c:idx val="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6DAB-4C81-9BC4-CBA383BA513D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DAB-4C81-9BC4-CBA383BA513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987-4186-A190-74D8A991CA0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'Вкладка 2. Выб., дост., жизн.'!$D$30:$D$33</c:f>
              <c:strCache>
                <c:ptCount val="4"/>
                <c:pt idx="0">
                  <c:v>Административный тип</c:v>
                </c:pt>
                <c:pt idx="1">
                  <c:v>Традиционалистский тип</c:v>
                </c:pt>
                <c:pt idx="2">
                  <c:v>Коллективистский тип</c:v>
                </c:pt>
                <c:pt idx="3">
                  <c:v>Индивидуалистический тип</c:v>
                </c:pt>
              </c:strCache>
            </c:strRef>
          </c:cat>
          <c:val>
            <c:numRef>
              <c:f>'Вкладка 2. Выб., дост., жизн.'!$E$30:$E$33</c:f>
              <c:numCache>
                <c:formatCode>General</c:formatCode>
                <c:ptCount val="4"/>
                <c:pt idx="0">
                  <c:v>3</c:v>
                </c:pt>
                <c:pt idx="1">
                  <c:v>0</c:v>
                </c:pt>
                <c:pt idx="2">
                  <c:v>18</c:v>
                </c:pt>
                <c:pt idx="3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AB-4C81-9BC4-CBA383BA51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[Результаты_администрация_МОУ Зеленорощинская средняя школа.xlsx]Вкладка 2. Выб., дост., жизн.!Сводная таблица9</c:name>
    <c:fmtId val="3"/>
  </c:pivotSource>
  <c:chart>
    <c:autoTitleDeleted val="1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1"/>
        <c:spPr>
          <a:solidFill>
            <a:schemeClr val="accent2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6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doughnutChart>
        <c:varyColors val="1"/>
        <c:ser>
          <c:idx val="0"/>
          <c:order val="0"/>
          <c:tx>
            <c:strRef>
              <c:f>'Вкладка 2. Выб., дост., жизн.'!$B$51</c:f>
              <c:strCache>
                <c:ptCount val="1"/>
                <c:pt idx="0">
                  <c:v>Итог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E34-4E3D-B507-AF28E05040A0}"/>
              </c:ext>
            </c:extLst>
          </c:dPt>
          <c:dPt>
            <c:idx val="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59F-41ED-BB7A-9BFBA322BE7A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559F-41ED-BB7A-9BFBA322BE7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E34-4E3D-B507-AF28E05040A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'Вкладка 2. Выб., дост., жизн.'!$A$52:$A$55</c:f>
              <c:strCache>
                <c:ptCount val="4"/>
                <c:pt idx="0">
                  <c:v>Административный тип</c:v>
                </c:pt>
                <c:pt idx="1">
                  <c:v>Традиционалистский тип</c:v>
                </c:pt>
                <c:pt idx="2">
                  <c:v>Коллективистский тип</c:v>
                </c:pt>
                <c:pt idx="3">
                  <c:v>Индивидуалистический тип</c:v>
                </c:pt>
              </c:strCache>
            </c:strRef>
          </c:cat>
          <c:val>
            <c:numRef>
              <c:f>'Вкладка 2. Выб., дост., жизн.'!$B$52:$B$55</c:f>
              <c:numCache>
                <c:formatCode>General</c:formatCode>
                <c:ptCount val="4"/>
                <c:pt idx="0">
                  <c:v>2</c:v>
                </c:pt>
                <c:pt idx="1">
                  <c:v>2</c:v>
                </c:pt>
                <c:pt idx="2">
                  <c:v>19</c:v>
                </c:pt>
                <c:pt idx="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9F-41ED-BB7A-9BFBA322BE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[Результаты_администрация_МОУ Зеленорощинская средняя школа.xlsx]Вкладка 2. Выб., дост., жизн.!Сводная таблица10</c:name>
    <c:fmtId val="1"/>
  </c:pivotSource>
  <c:chart>
    <c:autoTitleDeleted val="1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1"/>
        <c:spPr>
          <a:solidFill>
            <a:schemeClr val="accent2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6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doughnutChart>
        <c:varyColors val="1"/>
        <c:ser>
          <c:idx val="0"/>
          <c:order val="0"/>
          <c:tx>
            <c:strRef>
              <c:f>'Вкладка 2. Выб., дост., жизн.'!$E$51</c:f>
              <c:strCache>
                <c:ptCount val="1"/>
                <c:pt idx="0">
                  <c:v>Итог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47F-4E61-B657-E8A1CAB6C1CF}"/>
              </c:ext>
            </c:extLst>
          </c:dPt>
          <c:dPt>
            <c:idx val="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780F-4AB1-8977-80BB2EC1D8A9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80F-4AB1-8977-80BB2EC1D8A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47F-4E61-B657-E8A1CAB6C1C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'Вкладка 2. Выб., дост., жизн.'!$D$52:$D$55</c:f>
              <c:strCache>
                <c:ptCount val="4"/>
                <c:pt idx="0">
                  <c:v>Административный тип</c:v>
                </c:pt>
                <c:pt idx="1">
                  <c:v>Традиционалистский тип</c:v>
                </c:pt>
                <c:pt idx="2">
                  <c:v>Коллективистский тип</c:v>
                </c:pt>
                <c:pt idx="3">
                  <c:v>Индивидуалистический тип</c:v>
                </c:pt>
              </c:strCache>
            </c:strRef>
          </c:cat>
          <c:val>
            <c:numRef>
              <c:f>'Вкладка 2. Выб., дост., жизн.'!$E$52:$E$55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14</c:v>
                </c:pt>
                <c:pt idx="3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0F-4AB1-8977-80BB2EC1D8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[Результаты_администрация_МОУ Зеленорощинская средняя школа.xlsx]Вкладка 3. Дополнительно!Сводная таблица3</c:name>
    <c:fmtId val="1"/>
  </c:pivotSource>
  <c:chart>
    <c:autoTitleDeleted val="1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4">
              <a:lumMod val="40000"/>
              <a:lumOff val="60000"/>
            </a:schemeClr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5">
              <a:lumMod val="40000"/>
              <a:lumOff val="60000"/>
            </a:schemeClr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6">
              <a:lumMod val="20000"/>
              <a:lumOff val="80000"/>
            </a:schemeClr>
          </a:solidFill>
          <a:ln w="19050">
            <a:solidFill>
              <a:schemeClr val="lt1"/>
            </a:solidFill>
          </a:ln>
          <a:effectLst/>
        </c:spPr>
      </c:pivotFmt>
      <c:pivotFmt>
        <c:idx val="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6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7"/>
        <c:spPr>
          <a:solidFill>
            <a:schemeClr val="accent6">
              <a:lumMod val="20000"/>
              <a:lumOff val="80000"/>
            </a:schemeClr>
          </a:solidFill>
          <a:ln w="19050">
            <a:solidFill>
              <a:schemeClr val="lt1"/>
            </a:solidFill>
          </a:ln>
          <a:effectLst/>
        </c:spPr>
      </c:pivotFmt>
      <c:pivotFmt>
        <c:idx val="8"/>
        <c:spPr>
          <a:solidFill>
            <a:schemeClr val="accent5">
              <a:lumMod val="40000"/>
              <a:lumOff val="60000"/>
            </a:schemeClr>
          </a:solidFill>
          <a:ln w="19050">
            <a:solidFill>
              <a:schemeClr val="lt1"/>
            </a:solidFill>
          </a:ln>
          <a:effectLst/>
        </c:spPr>
      </c:pivotFmt>
      <c:pivotFmt>
        <c:idx val="9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0"/>
        <c:spPr>
          <a:solidFill>
            <a:schemeClr val="accent4">
              <a:lumMod val="40000"/>
              <a:lumOff val="60000"/>
            </a:schemeClr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doughnutChart>
        <c:varyColors val="1"/>
        <c:ser>
          <c:idx val="0"/>
          <c:order val="0"/>
          <c:tx>
            <c:strRef>
              <c:f>'Вкладка 3. Дополнительно'!$B$6</c:f>
              <c:strCache>
                <c:ptCount val="1"/>
                <c:pt idx="0">
                  <c:v>Итог</c:v>
                </c:pt>
              </c:strCache>
            </c:strRef>
          </c:tx>
          <c:dPt>
            <c:idx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C63-4712-B788-7FCB37205240}"/>
              </c:ext>
            </c:extLst>
          </c:dPt>
          <c:dPt>
            <c:idx val="1"/>
            <c:bubble3D val="0"/>
            <c:spPr>
              <a:solidFill>
                <a:schemeClr val="accent5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C63-4712-B788-7FCB3720524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C63-4712-B788-7FCB37205240}"/>
              </c:ext>
            </c:extLst>
          </c:dPt>
          <c:dPt>
            <c:idx val="3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C63-4712-B788-7FCB3720524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'Вкладка 3. Дополнительно'!$A$7:$A$10</c:f>
              <c:strCache>
                <c:ptCount val="4"/>
                <c:pt idx="0">
                  <c:v>Ролевая </c:v>
                </c:pt>
                <c:pt idx="1">
                  <c:v>Результативная </c:v>
                </c:pt>
                <c:pt idx="2">
                  <c:v>Семейная </c:v>
                </c:pt>
                <c:pt idx="3">
                  <c:v>Инновационная </c:v>
                </c:pt>
              </c:strCache>
            </c:strRef>
          </c:cat>
          <c:val>
            <c:numRef>
              <c:f>'Вкладка 3. Дополнительно'!$B$7:$B$10</c:f>
              <c:numCache>
                <c:formatCode>0</c:formatCode>
                <c:ptCount val="4"/>
                <c:pt idx="0">
                  <c:v>8.6666666666666661</c:v>
                </c:pt>
                <c:pt idx="1">
                  <c:v>20.555555555555557</c:v>
                </c:pt>
                <c:pt idx="2">
                  <c:v>37.777777777777779</c:v>
                </c:pt>
                <c:pt idx="3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C63-4712-B788-7FCB372052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10</xdr:row>
      <xdr:rowOff>0</xdr:rowOff>
    </xdr:from>
    <xdr:to>
      <xdr:col>5</xdr:col>
      <xdr:colOff>108000</xdr:colOff>
      <xdr:row>25</xdr:row>
      <xdr:rowOff>214412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7326</xdr:colOff>
      <xdr:row>10</xdr:row>
      <xdr:rowOff>2845</xdr:rowOff>
    </xdr:from>
    <xdr:to>
      <xdr:col>2</xdr:col>
      <xdr:colOff>126532</xdr:colOff>
      <xdr:row>25</xdr:row>
      <xdr:rowOff>217257</xdr:rowOff>
    </xdr:to>
    <xdr:graphicFrame macro="">
      <xdr:nvGraphicFramePr>
        <xdr:cNvPr id="9" name="Диаграмма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7</xdr:col>
      <xdr:colOff>127507</xdr:colOff>
      <xdr:row>3</xdr:row>
      <xdr:rowOff>163289</xdr:rowOff>
    </xdr:from>
    <xdr:to>
      <xdr:col>7</xdr:col>
      <xdr:colOff>2911049</xdr:colOff>
      <xdr:row>20</xdr:row>
      <xdr:rowOff>163368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2" name="Школа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Школа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319257" y="763364"/>
              <a:ext cx="2783542" cy="461017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14</xdr:col>
      <xdr:colOff>130869</xdr:colOff>
      <xdr:row>3</xdr:row>
      <xdr:rowOff>163289</xdr:rowOff>
    </xdr:from>
    <xdr:to>
      <xdr:col>17</xdr:col>
      <xdr:colOff>133110</xdr:colOff>
      <xdr:row>3</xdr:row>
      <xdr:rowOff>1167977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3" name="Пол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Пол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7275869" y="763364"/>
              <a:ext cx="1831041" cy="1004688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14</xdr:col>
      <xdr:colOff>125265</xdr:colOff>
      <xdr:row>3</xdr:row>
      <xdr:rowOff>1108426</xdr:rowOff>
    </xdr:from>
    <xdr:to>
      <xdr:col>17</xdr:col>
      <xdr:colOff>127506</xdr:colOff>
      <xdr:row>10</xdr:row>
      <xdr:rowOff>108942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4" name="Возраст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Возраст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7270265" y="1708501"/>
              <a:ext cx="1831041" cy="161036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7</xdr:col>
      <xdr:colOff>153281</xdr:colOff>
      <xdr:row>19</xdr:row>
      <xdr:rowOff>108940</xdr:rowOff>
    </xdr:from>
    <xdr:to>
      <xdr:col>7</xdr:col>
      <xdr:colOff>2923935</xdr:colOff>
      <xdr:row>27</xdr:row>
      <xdr:rowOff>41943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5" name="Стаж в целом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Стаж в целом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345031" y="5119090"/>
              <a:ext cx="2770654" cy="1609403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7</xdr:col>
      <xdr:colOff>2904327</xdr:colOff>
      <xdr:row>19</xdr:row>
      <xdr:rowOff>103336</xdr:rowOff>
    </xdr:from>
    <xdr:to>
      <xdr:col>13</xdr:col>
      <xdr:colOff>481052</xdr:colOff>
      <xdr:row>27</xdr:row>
      <xdr:rowOff>41943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6" name="Стаж в этой школе (на руководящей должности)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Стаж в этой школе (на руководящей должности)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3096077" y="5113486"/>
              <a:ext cx="4044200" cy="1615007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8</xdr:col>
      <xdr:colOff>130868</xdr:colOff>
      <xdr:row>3</xdr:row>
      <xdr:rowOff>163289</xdr:rowOff>
    </xdr:from>
    <xdr:to>
      <xdr:col>10</xdr:col>
      <xdr:colOff>592550</xdr:colOff>
      <xdr:row>3</xdr:row>
      <xdr:rowOff>1170218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7" name="Ведут уроки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Ведут уроки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3361093" y="763364"/>
              <a:ext cx="1833282" cy="100692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8</xdr:col>
      <xdr:colOff>129849</xdr:colOff>
      <xdr:row>3</xdr:row>
      <xdr:rowOff>1127573</xdr:rowOff>
    </xdr:from>
    <xdr:to>
      <xdr:col>10</xdr:col>
      <xdr:colOff>592040</xdr:colOff>
      <xdr:row>7</xdr:row>
      <xdr:rowOff>120142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8" name="– в начальных классах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– в начальных классах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3360074" y="1727648"/>
              <a:ext cx="1833791" cy="1002344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8</xdr:col>
      <xdr:colOff>130869</xdr:colOff>
      <xdr:row>7</xdr:row>
      <xdr:rowOff>131911</xdr:rowOff>
    </xdr:from>
    <xdr:to>
      <xdr:col>10</xdr:col>
      <xdr:colOff>592551</xdr:colOff>
      <xdr:row>12</xdr:row>
      <xdr:rowOff>152081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9" name="– в 5–6-х классах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– в 5–6-х классах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3361094" y="2741761"/>
              <a:ext cx="1833282" cy="102029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8</xdr:col>
      <xdr:colOff>125265</xdr:colOff>
      <xdr:row>12</xdr:row>
      <xdr:rowOff>148717</xdr:rowOff>
    </xdr:from>
    <xdr:to>
      <xdr:col>10</xdr:col>
      <xdr:colOff>586947</xdr:colOff>
      <xdr:row>17</xdr:row>
      <xdr:rowOff>152078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0" name="– в 7-х классах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– в 7-х классах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3355490" y="3758692"/>
              <a:ext cx="1833282" cy="100348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10</xdr:col>
      <xdr:colOff>590309</xdr:colOff>
      <xdr:row>3</xdr:row>
      <xdr:rowOff>165530</xdr:rowOff>
    </xdr:from>
    <xdr:to>
      <xdr:col>13</xdr:col>
      <xdr:colOff>368433</xdr:colOff>
      <xdr:row>3</xdr:row>
      <xdr:rowOff>1159012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1" name="– в 8-х классах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– в 8-х классах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5192134" y="765605"/>
              <a:ext cx="1835524" cy="993482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10</xdr:col>
      <xdr:colOff>594232</xdr:colOff>
      <xdr:row>3</xdr:row>
      <xdr:rowOff>1121305</xdr:rowOff>
    </xdr:from>
    <xdr:to>
      <xdr:col>13</xdr:col>
      <xdr:colOff>372356</xdr:colOff>
      <xdr:row>7</xdr:row>
      <xdr:rowOff>110617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2" name="– в 9-х классах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– в 9-х классах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5196057" y="1721380"/>
              <a:ext cx="1835524" cy="999087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10</xdr:col>
      <xdr:colOff>590308</xdr:colOff>
      <xdr:row>7</xdr:row>
      <xdr:rowOff>131911</xdr:rowOff>
    </xdr:from>
    <xdr:to>
      <xdr:col>13</xdr:col>
      <xdr:colOff>368432</xdr:colOff>
      <xdr:row>12</xdr:row>
      <xdr:rowOff>163288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3" name="– в 10-х классах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– в 10-х классах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5192133" y="2741761"/>
              <a:ext cx="1835524" cy="1031502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10</xdr:col>
      <xdr:colOff>584706</xdr:colOff>
      <xdr:row>12</xdr:row>
      <xdr:rowOff>148717</xdr:rowOff>
    </xdr:from>
    <xdr:to>
      <xdr:col>13</xdr:col>
      <xdr:colOff>362830</xdr:colOff>
      <xdr:row>17</xdr:row>
      <xdr:rowOff>163281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4" name="– в 11-х классах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– в 11-х классах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5186531" y="3758692"/>
              <a:ext cx="1835524" cy="101468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0</xdr:rowOff>
    </xdr:from>
    <xdr:to>
      <xdr:col>1</xdr:col>
      <xdr:colOff>175235</xdr:colOff>
      <xdr:row>27</xdr:row>
      <xdr:rowOff>12705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5602</xdr:colOff>
      <xdr:row>11</xdr:row>
      <xdr:rowOff>0</xdr:rowOff>
    </xdr:from>
    <xdr:to>
      <xdr:col>4</xdr:col>
      <xdr:colOff>180838</xdr:colOff>
      <xdr:row>27</xdr:row>
      <xdr:rowOff>12705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1</xdr:col>
      <xdr:colOff>175235</xdr:colOff>
      <xdr:row>49</xdr:row>
      <xdr:rowOff>12706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369792</xdr:colOff>
      <xdr:row>33</xdr:row>
      <xdr:rowOff>0</xdr:rowOff>
    </xdr:from>
    <xdr:to>
      <xdr:col>4</xdr:col>
      <xdr:colOff>175234</xdr:colOff>
      <xdr:row>49</xdr:row>
      <xdr:rowOff>12706</xdr:rowOff>
    </xdr:to>
    <xdr:graphicFrame macro="">
      <xdr:nvGraphicFramePr>
        <xdr:cNvPr id="7" name="Диаграмма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55</xdr:row>
      <xdr:rowOff>197222</xdr:rowOff>
    </xdr:from>
    <xdr:to>
      <xdr:col>1</xdr:col>
      <xdr:colOff>175235</xdr:colOff>
      <xdr:row>72</xdr:row>
      <xdr:rowOff>8222</xdr:rowOff>
    </xdr:to>
    <xdr:graphicFrame macro="">
      <xdr:nvGraphicFramePr>
        <xdr:cNvPr id="8" name="Диаграмма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5602</xdr:colOff>
      <xdr:row>55</xdr:row>
      <xdr:rowOff>197221</xdr:rowOff>
    </xdr:from>
    <xdr:to>
      <xdr:col>4</xdr:col>
      <xdr:colOff>180838</xdr:colOff>
      <xdr:row>72</xdr:row>
      <xdr:rowOff>8221</xdr:rowOff>
    </xdr:to>
    <xdr:graphicFrame macro="">
      <xdr:nvGraphicFramePr>
        <xdr:cNvPr id="9" name="Диаграмма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7</xdr:col>
      <xdr:colOff>33618</xdr:colOff>
      <xdr:row>3</xdr:row>
      <xdr:rowOff>392205</xdr:rowOff>
    </xdr:from>
    <xdr:to>
      <xdr:col>11</xdr:col>
      <xdr:colOff>82925</xdr:colOff>
      <xdr:row>21</xdr:row>
      <xdr:rowOff>183855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7" name="Школа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Школа 4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1377893" y="992280"/>
              <a:ext cx="2792507" cy="45827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17</xdr:col>
      <xdr:colOff>154642</xdr:colOff>
      <xdr:row>3</xdr:row>
      <xdr:rowOff>392205</xdr:rowOff>
    </xdr:from>
    <xdr:to>
      <xdr:col>20</xdr:col>
      <xdr:colOff>159124</xdr:colOff>
      <xdr:row>4</xdr:row>
      <xdr:rowOff>791776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8" name="Пол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Пол 4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8356917" y="992280"/>
              <a:ext cx="1833282" cy="99964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17</xdr:col>
      <xdr:colOff>149038</xdr:colOff>
      <xdr:row>4</xdr:row>
      <xdr:rowOff>732225</xdr:rowOff>
    </xdr:from>
    <xdr:to>
      <xdr:col>20</xdr:col>
      <xdr:colOff>153520</xdr:colOff>
      <xdr:row>11</xdr:row>
      <xdr:rowOff>146238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9" name="Возраст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Возраст 4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8351313" y="1932375"/>
              <a:ext cx="1833282" cy="1604763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7</xdr:col>
      <xdr:colOff>59392</xdr:colOff>
      <xdr:row>20</xdr:row>
      <xdr:rowOff>131108</xdr:rowOff>
    </xdr:from>
    <xdr:to>
      <xdr:col>11</xdr:col>
      <xdr:colOff>95811</xdr:colOff>
      <xdr:row>28</xdr:row>
      <xdr:rowOff>126864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50" name="Стаж в целом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Стаж в целом 4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1403667" y="5322233"/>
              <a:ext cx="2779619" cy="159595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11</xdr:col>
      <xdr:colOff>76203</xdr:colOff>
      <xdr:row>20</xdr:row>
      <xdr:rowOff>125504</xdr:rowOff>
    </xdr:from>
    <xdr:to>
      <xdr:col>17</xdr:col>
      <xdr:colOff>19050</xdr:colOff>
      <xdr:row>28</xdr:row>
      <xdr:rowOff>126864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51" name="Стаж в этой школе (на руководящей должности)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Стаж в этой школе (на руководящей должности) 4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4163678" y="5316629"/>
              <a:ext cx="4057647" cy="160156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11</xdr:col>
      <xdr:colOff>341219</xdr:colOff>
      <xdr:row>3</xdr:row>
      <xdr:rowOff>392205</xdr:rowOff>
    </xdr:from>
    <xdr:to>
      <xdr:col>14</xdr:col>
      <xdr:colOff>123824</xdr:colOff>
      <xdr:row>4</xdr:row>
      <xdr:rowOff>794017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52" name="Ведут уроки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Ведут уроки 4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4428694" y="992280"/>
              <a:ext cx="1840005" cy="1001887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11</xdr:col>
      <xdr:colOff>340200</xdr:colOff>
      <xdr:row>4</xdr:row>
      <xdr:rowOff>751372</xdr:rowOff>
    </xdr:from>
    <xdr:to>
      <xdr:col>14</xdr:col>
      <xdr:colOff>123314</xdr:colOff>
      <xdr:row>8</xdr:row>
      <xdr:rowOff>162480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53" name="– в начальных классах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– в начальных классах 4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4427675" y="1951522"/>
              <a:ext cx="1840514" cy="1001783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11</xdr:col>
      <xdr:colOff>341220</xdr:colOff>
      <xdr:row>8</xdr:row>
      <xdr:rowOff>174249</xdr:rowOff>
    </xdr:from>
    <xdr:to>
      <xdr:col>14</xdr:col>
      <xdr:colOff>123825</xdr:colOff>
      <xdr:row>13</xdr:row>
      <xdr:rowOff>186015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54" name="– в 5–6-х классах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– в 5–6-х классах 4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4428695" y="2965074"/>
              <a:ext cx="1840005" cy="101189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11</xdr:col>
      <xdr:colOff>335616</xdr:colOff>
      <xdr:row>13</xdr:row>
      <xdr:rowOff>182651</xdr:rowOff>
    </xdr:from>
    <xdr:to>
      <xdr:col>14</xdr:col>
      <xdr:colOff>118221</xdr:colOff>
      <xdr:row>18</xdr:row>
      <xdr:rowOff>177608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55" name="– в 7-х классах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– в 7-х классах 4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4423091" y="3973601"/>
              <a:ext cx="1840005" cy="995082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14</xdr:col>
      <xdr:colOff>121583</xdr:colOff>
      <xdr:row>3</xdr:row>
      <xdr:rowOff>394446</xdr:rowOff>
    </xdr:from>
    <xdr:to>
      <xdr:col>16</xdr:col>
      <xdr:colOff>589990</xdr:colOff>
      <xdr:row>4</xdr:row>
      <xdr:rowOff>782811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56" name="– в 8-х классах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– в 8-х классах 4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6266458" y="994521"/>
              <a:ext cx="1840007" cy="98844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14</xdr:col>
      <xdr:colOff>125506</xdr:colOff>
      <xdr:row>4</xdr:row>
      <xdr:rowOff>745104</xdr:rowOff>
    </xdr:from>
    <xdr:to>
      <xdr:col>16</xdr:col>
      <xdr:colOff>593913</xdr:colOff>
      <xdr:row>8</xdr:row>
      <xdr:rowOff>152955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57" name="– в 9-х классах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– в 9-х классах 4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6270381" y="1945254"/>
              <a:ext cx="1840007" cy="99852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14</xdr:col>
      <xdr:colOff>121582</xdr:colOff>
      <xdr:row>8</xdr:row>
      <xdr:rowOff>174249</xdr:rowOff>
    </xdr:from>
    <xdr:to>
      <xdr:col>16</xdr:col>
      <xdr:colOff>589989</xdr:colOff>
      <xdr:row>13</xdr:row>
      <xdr:rowOff>197222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58" name="– в 10-х классах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– в 10-х классах 4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6266457" y="2965074"/>
              <a:ext cx="1840007" cy="1023098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14</xdr:col>
      <xdr:colOff>115980</xdr:colOff>
      <xdr:row>13</xdr:row>
      <xdr:rowOff>182651</xdr:rowOff>
    </xdr:from>
    <xdr:to>
      <xdr:col>16</xdr:col>
      <xdr:colOff>584387</xdr:colOff>
      <xdr:row>18</xdr:row>
      <xdr:rowOff>188811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59" name="– в 11-х классах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– в 11-х классах 4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6260855" y="3973601"/>
              <a:ext cx="1840007" cy="100628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2</xdr:col>
      <xdr:colOff>119206</xdr:colOff>
      <xdr:row>26</xdr:row>
      <xdr:rowOff>12706</xdr:rowOff>
    </xdr:to>
    <xdr:graphicFrame macro="">
      <xdr:nvGraphicFramePr>
        <xdr:cNvPr id="4" name="Диаграмма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9</xdr:row>
      <xdr:rowOff>201705</xdr:rowOff>
    </xdr:from>
    <xdr:to>
      <xdr:col>5</xdr:col>
      <xdr:colOff>108000</xdr:colOff>
      <xdr:row>26</xdr:row>
      <xdr:rowOff>12705</xdr:rowOff>
    </xdr:to>
    <xdr:graphicFrame macro="">
      <xdr:nvGraphicFramePr>
        <xdr:cNvPr id="5" name="Диаграмма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7</xdr:col>
      <xdr:colOff>81803</xdr:colOff>
      <xdr:row>3</xdr:row>
      <xdr:rowOff>132229</xdr:rowOff>
    </xdr:from>
    <xdr:to>
      <xdr:col>7</xdr:col>
      <xdr:colOff>2856941</xdr:colOff>
      <xdr:row>19</xdr:row>
      <xdr:rowOff>133429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19" name="Школа 5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Школа 5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273553" y="732304"/>
              <a:ext cx="2775138" cy="46017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14</xdr:col>
      <xdr:colOff>80683</xdr:colOff>
      <xdr:row>3</xdr:row>
      <xdr:rowOff>132229</xdr:rowOff>
    </xdr:from>
    <xdr:to>
      <xdr:col>17</xdr:col>
      <xdr:colOff>78441</xdr:colOff>
      <xdr:row>3</xdr:row>
      <xdr:rowOff>1145321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0" name="Пол 5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Пол 5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7225683" y="732304"/>
              <a:ext cx="1826558" cy="1013092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14</xdr:col>
      <xdr:colOff>75079</xdr:colOff>
      <xdr:row>3</xdr:row>
      <xdr:rowOff>1085770</xdr:rowOff>
    </xdr:from>
    <xdr:to>
      <xdr:col>17</xdr:col>
      <xdr:colOff>72837</xdr:colOff>
      <xdr:row>9</xdr:row>
      <xdr:rowOff>87968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1" name="Возраст 5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Возраст 5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7220079" y="1685845"/>
              <a:ext cx="1826558" cy="1602523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7</xdr:col>
      <xdr:colOff>107577</xdr:colOff>
      <xdr:row>18</xdr:row>
      <xdr:rowOff>79001</xdr:rowOff>
    </xdr:from>
    <xdr:to>
      <xdr:col>7</xdr:col>
      <xdr:colOff>2869827</xdr:colOff>
      <xdr:row>26</xdr:row>
      <xdr:rowOff>20968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2" name="Стаж в целом 5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Стаж в целом 5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299327" y="5079626"/>
              <a:ext cx="2762250" cy="1618367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7</xdr:col>
      <xdr:colOff>2850219</xdr:colOff>
      <xdr:row>18</xdr:row>
      <xdr:rowOff>73397</xdr:rowOff>
    </xdr:from>
    <xdr:to>
      <xdr:col>13</xdr:col>
      <xdr:colOff>426944</xdr:colOff>
      <xdr:row>26</xdr:row>
      <xdr:rowOff>20968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3" name="Стаж в этой школе (на руководящей должности) 5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Стаж в этой школе (на руководящей должности) 5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3041969" y="5074022"/>
              <a:ext cx="4044200" cy="162397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8</xdr:col>
      <xdr:colOff>76199</xdr:colOff>
      <xdr:row>3</xdr:row>
      <xdr:rowOff>132229</xdr:rowOff>
    </xdr:from>
    <xdr:to>
      <xdr:col>10</xdr:col>
      <xdr:colOff>533959</xdr:colOff>
      <xdr:row>3</xdr:row>
      <xdr:rowOff>1147562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4" name="Ведут уроки 5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Ведут уроки 5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3306424" y="732304"/>
              <a:ext cx="1829360" cy="1015333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8</xdr:col>
      <xdr:colOff>75180</xdr:colOff>
      <xdr:row>3</xdr:row>
      <xdr:rowOff>1104917</xdr:rowOff>
    </xdr:from>
    <xdr:to>
      <xdr:col>10</xdr:col>
      <xdr:colOff>533449</xdr:colOff>
      <xdr:row>6</xdr:row>
      <xdr:rowOff>109812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5" name="– в начальных классах 5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– в начальных классах 5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3305405" y="1704992"/>
              <a:ext cx="1829869" cy="100514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8</xdr:col>
      <xdr:colOff>76200</xdr:colOff>
      <xdr:row>6</xdr:row>
      <xdr:rowOff>121581</xdr:rowOff>
    </xdr:from>
    <xdr:to>
      <xdr:col>10</xdr:col>
      <xdr:colOff>533960</xdr:colOff>
      <xdr:row>11</xdr:row>
      <xdr:rowOff>122142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6" name="– в 5–6-х классах 5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– в 5–6-х классах 5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3306425" y="2721906"/>
              <a:ext cx="1829360" cy="100068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8</xdr:col>
      <xdr:colOff>70596</xdr:colOff>
      <xdr:row>11</xdr:row>
      <xdr:rowOff>118778</xdr:rowOff>
    </xdr:from>
    <xdr:to>
      <xdr:col>10</xdr:col>
      <xdr:colOff>528356</xdr:colOff>
      <xdr:row>16</xdr:row>
      <xdr:rowOff>122139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7" name="– в 7-х классах 5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– в 7-х классах 5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3300821" y="3719228"/>
              <a:ext cx="1829360" cy="100348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10</xdr:col>
      <xdr:colOff>531718</xdr:colOff>
      <xdr:row>3</xdr:row>
      <xdr:rowOff>134470</xdr:rowOff>
    </xdr:from>
    <xdr:to>
      <xdr:col>13</xdr:col>
      <xdr:colOff>314325</xdr:colOff>
      <xdr:row>3</xdr:row>
      <xdr:rowOff>1136356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8" name="– в 8-х классах 5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– в 8-х классах 5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5133543" y="734545"/>
              <a:ext cx="1840007" cy="100188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10</xdr:col>
      <xdr:colOff>535641</xdr:colOff>
      <xdr:row>3</xdr:row>
      <xdr:rowOff>1098649</xdr:rowOff>
    </xdr:from>
    <xdr:to>
      <xdr:col>13</xdr:col>
      <xdr:colOff>318248</xdr:colOff>
      <xdr:row>6</xdr:row>
      <xdr:rowOff>100287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9" name="– в 9-х классах 5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– в 9-х классах 5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5137466" y="1698724"/>
              <a:ext cx="1840007" cy="1001888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10</xdr:col>
      <xdr:colOff>531717</xdr:colOff>
      <xdr:row>6</xdr:row>
      <xdr:rowOff>121581</xdr:rowOff>
    </xdr:from>
    <xdr:to>
      <xdr:col>13</xdr:col>
      <xdr:colOff>314324</xdr:colOff>
      <xdr:row>11</xdr:row>
      <xdr:rowOff>133349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0" name="– в 10-х классах 5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– в 10-х классах 5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5133542" y="2721906"/>
              <a:ext cx="1840007" cy="1011893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10</xdr:col>
      <xdr:colOff>526115</xdr:colOff>
      <xdr:row>11</xdr:row>
      <xdr:rowOff>118778</xdr:rowOff>
    </xdr:from>
    <xdr:to>
      <xdr:col>13</xdr:col>
      <xdr:colOff>308722</xdr:colOff>
      <xdr:row>16</xdr:row>
      <xdr:rowOff>133342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1" name="– в 11-х классах 5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– в 11-х классах 5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5127940" y="3719228"/>
              <a:ext cx="1840007" cy="101468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Коржевская Елена Александровна" refreshedDate="45162.884678240742" createdVersion="6" refreshedVersion="6" minRefreshableVersion="3" recordCount="3">
  <cacheSource type="worksheet">
    <worksheetSource name="Таблица1"/>
  </cacheSource>
  <cacheFields count="218">
    <cacheField name="Столбец1" numFmtId="0">
      <sharedItems containsSemiMixedTypes="0" containsString="0" containsNumber="1" containsInteger="1" minValue="67700507" maxValue="68404041"/>
    </cacheField>
    <cacheField name="Столбец2" numFmtId="0">
      <sharedItems/>
    </cacheField>
    <cacheField name="Столбец3" numFmtId="0">
      <sharedItems/>
    </cacheField>
    <cacheField name="Столбец4" numFmtId="0">
      <sharedItems/>
    </cacheField>
    <cacheField name="Столбец5" numFmtId="0">
      <sharedItems/>
    </cacheField>
    <cacheField name="Роль" numFmtId="0">
      <sharedItems containsSemiMixedTypes="0" containsString="0" containsNumber="1" containsInteger="1" minValue="1" maxValue="1"/>
    </cacheField>
    <cacheField name="Столбец7" numFmtId="0">
      <sharedItems/>
    </cacheField>
    <cacheField name="Столбец8" numFmtId="0">
      <sharedItems/>
    </cacheField>
    <cacheField name="Столбец9" numFmtId="0">
      <sharedItems containsNonDate="0" containsString="0" containsBlank="1"/>
    </cacheField>
    <cacheField name="Выберите вашу школу (Выпадающий список)" numFmtId="0">
      <sharedItems count="14">
        <s v="МОУ Зеленорощинская средняя школа (п. Зелёная Роща, Ульяновская область)"/>
        <s v="МБОУ Тюменцевская СОШ (с. Тюменцево, Алтайский край)" u="1"/>
        <s v="МБОУ Николаевская СШ (с. Николаевка, Камчатский край)" u="1"/>
        <s v="ГБОУ Школа № 491 (г. Москва)" u="1"/>
        <s v="МБОУ «Гимназия № 97 г. Ельца» (Липецкая область)" u="1"/>
        <s v="МБОУ «СОШ № 18» МО г. Братска (Иркутская область)" u="1"/>
        <s v="МОУ Средняя школа №3 имени Олега Васильевича Изотова (г. Ярославль, Ярославская область)" u="1"/>
        <s v="МАОУ Абанская СОШ №3 (с. Абан, Красноярский край)" u="1"/>
        <s v="МБОУ Лицей №20» (г. Междуреченск, Кемеровская область)" u="1"/>
        <s v="МБОУ «РСОШ им. В.С. Воронина» (п. г. т. Ревда, Мурманская область)" u="1"/>
        <s v="МБОУ «СОШ № 25» г. Калуги (Калужская область)" u="1"/>
        <s v="ГБОУ Школа № 1522 имени В.И. Чуркина (г. Москва)" u="1"/>
        <s v="МБОУ «СОШ № 101»_x0009_(г. Воронеж, Воронежская область)" u="1"/>
        <s v="МАОУ СШ № 7_x0009_(г. Красноярск, Красноярский край)" u="1"/>
      </sharedItems>
    </cacheField>
    <cacheField name="1. Что из перечисленного наиболее важно лично для вас? (Одиночный выбор)" numFmtId="0">
      <sharedItems/>
    </cacheField>
    <cacheField name="2.  Как вы относитесь к конкуренции между людьми? (Одиночный выбор)" numFmtId="0">
      <sharedItems/>
    </cacheField>
    <cacheField name="3. Какое высказывание точнее всего отражает вашу позицию в конфликтных ситуациях? (Одиночный выбор)" numFmtId="0">
      <sharedItems/>
    </cacheField>
    <cacheField name="4. Как, по вашему мнению, стоит рассаживать учеников в классе? (Одиночный выбор)" numFmtId="0">
      <sharedItems/>
    </cacheField>
    <cacheField name="5. Что для вас важно на уроке? (Одиночный выбор)" numFmtId="0">
      <sharedItems/>
    </cacheField>
    <cacheField name="6. Как, по вашему мнению, лучше всего разрешать конфликты между учениками (в большинстве случаев)? (Одиночный выбор)" numFmtId="0">
      <sharedItems/>
    </cacheField>
    <cacheField name="7. Почти у каждого человека есть увлечение. Кто-то занимается спортом, кто-то интересуется музыкой, коллекционирует и т. д. Что для вас было определяющим при выборе хобби? (Одиночный выбор)" numFmtId="0">
      <sharedItems/>
    </cacheField>
    <cacheField name="8. Что из перечисленного лучше всего помогает вам достигать поставленных целей? (Одиночный выбор)" numFmtId="0">
      <sharedItems/>
    </cacheField>
    <cacheField name="9. Если ваше мнение отличается от мнения большинства, что делаете в такой ситуации? (Одиночный выбор)" numFmtId="0">
      <sharedItems/>
    </cacheField>
    <cacheField name="10. Какую характеристику вы могли бы в большей степени отнести к себе? (Одиночный выбор)" numFmtId="0">
      <sharedItems/>
    </cacheField>
    <cacheField name="11. От чего, по вашему мнению, зависит успех человека в жизни? (Одиночный выбор)" numFmtId="0">
      <sharedItems/>
    </cacheField>
    <cacheField name="12. По вашему мнению, травля (постоянные издевательства) в школе – это в первую очередь проблема: (Одиночный выбор)" numFmtId="0">
      <sharedItems/>
    </cacheField>
    <cacheField name="13. Какие вопросы на уроке представляются вам наиболее полезными для ребенка? (Одиночный выбор)" numFmtId="0">
      <sharedItems/>
    </cacheField>
    <cacheField name="14. Коллега неожиданно предложил вашему ученику поучаствовать в олимпиаде. Ребенку в целом интересно, но до олимпиады остается месяц. Что бы вы ему посоветовали? (Одиночный выбор)" numFmtId="0">
      <sharedItems/>
    </cacheField>
    <cacheField name="15.  Продолжите высказывание: «Я считаю, что школьные правила должны…» (Одиночный выбор)" numFmtId="0">
      <sharedItems/>
    </cacheField>
    <cacheField name="16. Вашим ученикам нужно выбрать одежду, чтобы пойти на неформальное школьное событие (вечеринку, дискотеку, чаепитие и др.). Что бы вы им сказали? (Одиночный выбор)" numFmtId="0">
      <sharedItems/>
    </cacheField>
    <cacheField name="17. Кто в большей степени влияет на события в вашей повседневной жизни? (Одиночный выбор)" numFmtId="0">
      <sharedItems/>
    </cacheField>
    <cacheField name="18. Когда вам по какой-либо причине становится тревожно, что вы обычно делаете? (Одиночный выбор)" numFmtId="0">
      <sharedItems/>
    </cacheField>
    <cacheField name="19. Что вас меньше всего раздражает в людях? (Одиночный выбор)" numFmtId="0">
      <sharedItems/>
    </cacheField>
    <cacheField name="20. Как бы вам хотелось достигать успеха в жизни? (Одиночный выбор)" numFmtId="0">
      <sharedItems/>
    </cacheField>
    <cacheField name="21. Как, по вашему мнению, надо преодолевать трудности? (Одиночный выбор)" numFmtId="0">
      <sharedItems/>
    </cacheField>
    <cacheField name="22. В школе необходимо обсудить и решить, какие кружки и секции открыть в новом учебном году. Какая позиция вам ближе всего? (Одиночный выбор)" numFmtId="0">
      <sharedItems/>
    </cacheField>
    <cacheField name="23. Что для ребенка, по вашему мнению, должно быть самым главным в учебе? (Одиночный выбор)" numFmtId="0">
      <sharedItems/>
    </cacheField>
    <cacheField name="24. С одним из учеников почти никто в классе не разговаривает, у него нет друзей, его обижают. Как бы вы посоветовали поступить классному руководителю? (Одиночный выбор)" numFmtId="0">
      <sharedItems/>
    </cacheField>
    <cacheField name="25. Чем обычно занимаетесь в выходные? (Одиночный выбор)" numFmtId="0">
      <sharedItems/>
    </cacheField>
    <cacheField name="26. Что вы делаете, если нужно что-то исправить или улучшить в вашей работе? (Одиночный выбор)" numFmtId="0">
      <sharedItems/>
    </cacheField>
    <cacheField name="27. С кем обычно советуетесь в трудной ситуации? (Одиночный выбор)" numFmtId="0">
      <sharedItems/>
    </cacheField>
    <cacheField name="Ключ 1-1" numFmtId="0">
      <sharedItems/>
    </cacheField>
    <cacheField name="Ключ 1-2" numFmtId="0">
      <sharedItems/>
    </cacheField>
    <cacheField name="Ключ 1-3" numFmtId="0">
      <sharedItems/>
    </cacheField>
    <cacheField name="Ключ 1-4" numFmtId="0">
      <sharedItems/>
    </cacheField>
    <cacheField name="Ключ 1-5" numFmtId="0">
      <sharedItems/>
    </cacheField>
    <cacheField name="Ключ 1-6" numFmtId="0">
      <sharedItems/>
    </cacheField>
    <cacheField name="Ключ 1-7" numFmtId="0">
      <sharedItems/>
    </cacheField>
    <cacheField name="Ключ 1-8" numFmtId="0">
      <sharedItems/>
    </cacheField>
    <cacheField name="Ключ 1-9" numFmtId="0">
      <sharedItems/>
    </cacheField>
    <cacheField name="Ключ 1-10" numFmtId="0">
      <sharedItems/>
    </cacheField>
    <cacheField name="Ключ 1-11" numFmtId="0">
      <sharedItems/>
    </cacheField>
    <cacheField name="Ключ 1-12" numFmtId="0">
      <sharedItems/>
    </cacheField>
    <cacheField name="Ключ 1-13" numFmtId="0">
      <sharedItems/>
    </cacheField>
    <cacheField name="Ключ 1-14" numFmtId="0">
      <sharedItems/>
    </cacheField>
    <cacheField name="Ключ 1-15" numFmtId="0">
      <sharedItems/>
    </cacheField>
    <cacheField name="Ключ 1-16" numFmtId="0">
      <sharedItems/>
    </cacheField>
    <cacheField name="Ключ 1-17" numFmtId="0">
      <sharedItems/>
    </cacheField>
    <cacheField name="Ключ 1-18" numFmtId="0">
      <sharedItems/>
    </cacheField>
    <cacheField name="Ключ 1-19" numFmtId="0">
      <sharedItems/>
    </cacheField>
    <cacheField name="Ключ 1-20" numFmtId="0">
      <sharedItems/>
    </cacheField>
    <cacheField name="Ключ 1-21" numFmtId="0">
      <sharedItems/>
    </cacheField>
    <cacheField name="Ключ 1-22" numFmtId="0">
      <sharedItems/>
    </cacheField>
    <cacheField name="Ключ 1-23" numFmtId="0">
      <sharedItems/>
    </cacheField>
    <cacheField name="Ключ 1-24" numFmtId="0">
      <sharedItems/>
    </cacheField>
    <cacheField name="Ключ 1-25" numFmtId="0">
      <sharedItems/>
    </cacheField>
    <cacheField name="Ключ 1-26" numFmtId="0">
      <sharedItems/>
    </cacheField>
    <cacheField name="Ключ 1-27" numFmtId="0">
      <sharedItems/>
    </cacheField>
    <cacheField name="Административный тип – 1" numFmtId="0">
      <sharedItems containsSemiMixedTypes="0" containsString="0" containsNumber="1" containsInteger="1" minValue="1" maxValue="3"/>
    </cacheField>
    <cacheField name="Традиционалистский тип – 1" numFmtId="0">
      <sharedItems containsSemiMixedTypes="0" containsString="0" containsNumber="1" containsInteger="1" minValue="1" maxValue="3"/>
    </cacheField>
    <cacheField name="Коллективистский тип – 1" numFmtId="0">
      <sharedItems containsSemiMixedTypes="0" containsString="0" containsNumber="1" containsInteger="1" minValue="13" maxValue="17"/>
    </cacheField>
    <cacheField name="Индивидуалистический тип – 1" numFmtId="0">
      <sharedItems containsSemiMixedTypes="0" containsString="0" containsNumber="1" containsInteger="1" minValue="7" maxValue="10"/>
    </cacheField>
    <cacheField name="Выбор: Административный тип – 1" numFmtId="0">
      <sharedItems containsSemiMixedTypes="0" containsString="0" containsNumber="1" containsInteger="1" minValue="0" maxValue="2"/>
    </cacheField>
    <cacheField name="Выбор: Традиционалистский тип – 1" numFmtId="0">
      <sharedItems containsSemiMixedTypes="0" containsString="0" containsNumber="1" containsInteger="1" minValue="0" maxValue="2"/>
    </cacheField>
    <cacheField name="Выбор: Коллективистский тип – 1" numFmtId="0">
      <sharedItems containsSemiMixedTypes="0" containsString="0" containsNumber="1" containsInteger="1" minValue="3" maxValue="5"/>
    </cacheField>
    <cacheField name="Выбор: Индивидуалистический тип – 1" numFmtId="0">
      <sharedItems containsSemiMixedTypes="0" containsString="0" containsNumber="1" containsInteger="1" minValue="2" maxValue="4"/>
    </cacheField>
    <cacheField name="Достижение: Административный тип – 1" numFmtId="0">
      <sharedItems containsSemiMixedTypes="0" containsString="0" containsNumber="1" containsInteger="1" minValue="0" maxValue="1"/>
    </cacheField>
    <cacheField name="Достижение: Традиционалистский тип – 1" numFmtId="0">
      <sharedItems containsSemiMixedTypes="0" containsString="0" containsNumber="1" containsInteger="1" minValue="0" maxValue="0"/>
    </cacheField>
    <cacheField name="Достижение: Коллективистский тип – 1" numFmtId="0">
      <sharedItems containsSemiMixedTypes="0" containsString="0" containsNumber="1" containsInteger="1" minValue="3" maxValue="5"/>
    </cacheField>
    <cacheField name="Достижение: Индивидуалистический тип – 1" numFmtId="0">
      <sharedItems containsSemiMixedTypes="0" containsString="0" containsNumber="1" containsInteger="1" minValue="4" maxValue="5"/>
    </cacheField>
    <cacheField name="Жизнестойкость: Административный тип – 1" numFmtId="0">
      <sharedItems containsSemiMixedTypes="0" containsString="0" containsNumber="1" containsInteger="1" minValue="0" maxValue="1"/>
    </cacheField>
    <cacheField name="Жизнестойкость: Традиционалистский тип – 1" numFmtId="0">
      <sharedItems containsSemiMixedTypes="0" containsString="0" containsNumber="1" containsInteger="1" minValue="0" maxValue="1"/>
    </cacheField>
    <cacheField name="Жизнестойкость: Коллективистский тип – 1" numFmtId="0">
      <sharedItems containsSemiMixedTypes="0" containsString="0" containsNumber="1" containsInteger="1" minValue="6" maxValue="7"/>
    </cacheField>
    <cacheField name="Жизнестойкость: Индивидуалистический тип – 1" numFmtId="0">
      <sharedItems containsSemiMixedTypes="0" containsString="0" containsNumber="1" containsInteger="1" minValue="1" maxValue="2"/>
    </cacheField>
    <cacheField name="1. Что в вашей школе поддерживается больше всего? (Одиночный выбор)" numFmtId="0">
      <sharedItems/>
    </cacheField>
    <cacheField name="2. Какое описание лучше всего подходит вашей школе? (Одиночный выбор)" numFmtId="0">
      <sharedItems/>
    </cacheField>
    <cacheField name="3. Продолжите высказывание: «Конфликт между учителями вашей школы...» (Одиночный выбор)" numFmtId="0">
      <sharedItems/>
    </cacheField>
    <cacheField name="4. Как в вашей школе рассаживают учеников в классе? (Одиночный выбор)" numFmtId="0">
      <sharedItems/>
    </cacheField>
    <cacheField name="5. Как бы вы охарактеризовали типичный урок в вашей школе? (Одиночный выбор)" numFmtId="0">
      <sharedItems/>
    </cacheField>
    <cacheField name="6. Как действуют в вашей школе, когда между учениками возникают серьезные конфликты? (Одиночный выбор)" numFmtId="0">
      <sharedItems/>
    </cacheField>
    <cacheField name="7. Какие события в вашей школе самые популярные? (Одиночный выбор)" numFmtId="0">
      <sharedItems/>
    </cacheField>
    <cacheField name="8. В вашей школе есть ученики и учителя, которых ставят всем в пример. Как думаете, что у них общего? (Одиночный выбор)" numFmtId="0">
      <sharedItems/>
    </cacheField>
    <cacheField name="9. В коллективе возник спор. Некоторые учителя не согласны с мнением большинства. Что чаще всего делают в таких случаях? (Одиночный выбор)" numFmtId="0">
      <sharedItems/>
    </cacheField>
    <cacheField name="10. Какая характеристика подходит вашей школе больше остальных? (Одиночный выбор)" numFmtId="0">
      <sharedItems/>
    </cacheField>
    <cacheField name="11. Что прежде всего считается успехом в вашей школе? (Одиночный выбор)" numFmtId="0">
      <sharedItems/>
    </cacheField>
    <cacheField name="12. Как в вашей школе относятся к травле (буллингу)? (Одиночный выбор)" numFmtId="0">
      <sharedItems/>
    </cacheField>
    <cacheField name="13. Какие задания вы стараетесь почаще давать вашим ученикам? (Одиночный выбор)" numFmtId="0">
      <sharedItems/>
    </cacheField>
    <cacheField name="14. В нашей школе в олимпиадах и конкурсах участвуют… (Одиночный выбор)" numFmtId="0">
      <sharedItems/>
    </cacheField>
    <cacheField name="15. Как в вашей школе устанавливаются правила? (Одиночный выбор)" numFmtId="0">
      <sharedItems/>
    </cacheField>
    <cacheField name="16. Как в вашей школе реагируют учителя, если ученик неформально оделся, покрасил волосы в яркий цвет и т. п.? (Одиночный выбор)" numFmtId="0">
      <sharedItems/>
    </cacheField>
    <cacheField name="17. От кого/чего в большей степени зависит, насколько ваша школа успешна? (Одиночный выбор)" numFmtId="0">
      <sharedItems/>
    </cacheField>
    <cacheField name="18. Что в первую очередь делают в школе, если ученику стало тревожно? (Одиночный выбор)" numFmtId="0">
      <sharedItems/>
    </cacheField>
    <cacheField name="19. Как вы думаете, каким людям комфортнее всего в вашей школе? (Одиночный выбор)" numFmtId="0">
      <sharedItems/>
    </cacheField>
    <cacheField name="20. Благодаря чему ваша школа достигает успехов / может достичь успехов? (Одиночный выбор)" numFmtId="0">
      <sharedItems/>
    </cacheField>
    <cacheField name="21. Как в вашей школе педагоги обычно преодолевают трудности во взаимоотношениях? (Одиночный выбор)" numFmtId="0">
      <sharedItems/>
    </cacheField>
    <cacheField name="22. Как в вашей школе решают, какие кружки и секции открыть в новом учебном году? (Одиночный выбор)" numFmtId="0">
      <sharedItems/>
    </cacheField>
    <cacheField name="23. Иногда ученики не выполняют домашние задания. Как учителя вашей школы обычно на это реагируют? (Одиночный выбор)" numFmtId="0">
      <sharedItems/>
    </cacheField>
    <cacheField name="24. Как в вашей школе действуют, когда с кем-либо из учеников перестали разговаривать, насмехаются над ним? (Одиночный выбор)" numFmtId="0">
      <sharedItems/>
    </cacheField>
    <cacheField name="25. Что чаще всего делают ученики в школе в свободное время (на переменах, в перерывах перед внеурочными занятиями и т. п.)? (Одиночный выбор)" numFmtId="0">
      <sharedItems/>
    </cacheField>
    <cacheField name="26. Что происходит, когда в школе необходимо что-то исправить или улучшить? (Одиночный выбор)" numFmtId="0">
      <sharedItems/>
    </cacheField>
    <cacheField name="27. Что в вашей школе принято делать в первую очередь, если возникла проблема? (Одиночный выбор)" numFmtId="0">
      <sharedItems/>
    </cacheField>
    <cacheField name="Ключ 2-1" numFmtId="0">
      <sharedItems/>
    </cacheField>
    <cacheField name="Ключ 2-2" numFmtId="0">
      <sharedItems/>
    </cacheField>
    <cacheField name="Ключ 2-3" numFmtId="0">
      <sharedItems/>
    </cacheField>
    <cacheField name="Ключ 2-4" numFmtId="0">
      <sharedItems/>
    </cacheField>
    <cacheField name="Ключ 2-5" numFmtId="0">
      <sharedItems/>
    </cacheField>
    <cacheField name="Ключ 2-6" numFmtId="0">
      <sharedItems/>
    </cacheField>
    <cacheField name="Ключ 2-7" numFmtId="0">
      <sharedItems/>
    </cacheField>
    <cacheField name="Ключ 2-8" numFmtId="0">
      <sharedItems/>
    </cacheField>
    <cacheField name="Ключ 2-9" numFmtId="0">
      <sharedItems/>
    </cacheField>
    <cacheField name="Ключ 2-10" numFmtId="0">
      <sharedItems/>
    </cacheField>
    <cacheField name="Ключ 2-11" numFmtId="0">
      <sharedItems/>
    </cacheField>
    <cacheField name="Ключ 2-12" numFmtId="0">
      <sharedItems/>
    </cacheField>
    <cacheField name="Ключ 2-13" numFmtId="0">
      <sharedItems/>
    </cacheField>
    <cacheField name="Ключ 2-14" numFmtId="0">
      <sharedItems/>
    </cacheField>
    <cacheField name="Ключ 2-15" numFmtId="0">
      <sharedItems/>
    </cacheField>
    <cacheField name="Ключ 2-16" numFmtId="0">
      <sharedItems/>
    </cacheField>
    <cacheField name="Ключ 2-17" numFmtId="0">
      <sharedItems/>
    </cacheField>
    <cacheField name="Ключ 2-18" numFmtId="0">
      <sharedItems/>
    </cacheField>
    <cacheField name="Ключ 2-19" numFmtId="0">
      <sharedItems/>
    </cacheField>
    <cacheField name="Ключ 2-20" numFmtId="0">
      <sharedItems/>
    </cacheField>
    <cacheField name="Ключ 2-21" numFmtId="0">
      <sharedItems/>
    </cacheField>
    <cacheField name="Ключ 2-22" numFmtId="0">
      <sharedItems/>
    </cacheField>
    <cacheField name="Ключ 2-23" numFmtId="0">
      <sharedItems/>
    </cacheField>
    <cacheField name="Ключ 2-24" numFmtId="0">
      <sharedItems/>
    </cacheField>
    <cacheField name="Ключ 2-25" numFmtId="0">
      <sharedItems/>
    </cacheField>
    <cacheField name="Ключ 2-26" numFmtId="0">
      <sharedItems/>
    </cacheField>
    <cacheField name="Ключ 2-27" numFmtId="0">
      <sharedItems/>
    </cacheField>
    <cacheField name="Административный тип – 2" numFmtId="0">
      <sharedItems containsSemiMixedTypes="0" containsString="0" containsNumber="1" containsInteger="1" minValue="0" maxValue="7"/>
    </cacheField>
    <cacheField name="Традиционалистский тип – 2" numFmtId="0">
      <sharedItems containsSemiMixedTypes="0" containsString="0" containsNumber="1" containsInteger="1" minValue="0" maxValue="6"/>
    </cacheField>
    <cacheField name="Коллективистский тип – 2" numFmtId="0">
      <sharedItems containsSemiMixedTypes="0" containsString="0" containsNumber="1" containsInteger="1" minValue="8" maxValue="22"/>
    </cacheField>
    <cacheField name="Индивидуалистический тип – 2" numFmtId="0">
      <sharedItems containsSemiMixedTypes="0" containsString="0" containsNumber="1" containsInteger="1" minValue="5" maxValue="6"/>
    </cacheField>
    <cacheField name="Выбор: Административный тип – 2" numFmtId="0">
      <sharedItems containsSemiMixedTypes="0" containsString="0" containsNumber="1" containsInteger="1" minValue="0" maxValue="4"/>
    </cacheField>
    <cacheField name="Выбор: Традиционалистский тип – 2" numFmtId="0">
      <sharedItems containsSemiMixedTypes="0" containsString="0" containsNumber="1" containsInteger="1" minValue="0" maxValue="3"/>
    </cacheField>
    <cacheField name="Выбор: Коллективистский тип – 2" numFmtId="0">
      <sharedItems containsSemiMixedTypes="0" containsString="0" containsNumber="1" containsInteger="1" minValue="2" maxValue="8"/>
    </cacheField>
    <cacheField name="Выбор: Индивидуалистический тип – 2" numFmtId="0">
      <sharedItems containsSemiMixedTypes="0" containsString="0" containsNumber="1" containsInteger="1" minValue="0" maxValue="2"/>
    </cacheField>
    <cacheField name="Достижение: Административный тип – 2" numFmtId="0">
      <sharedItems containsSemiMixedTypes="0" containsString="0" containsNumber="1" containsInteger="1" minValue="0" maxValue="3"/>
    </cacheField>
    <cacheField name="Достижение: Традиционалистский тип – 2" numFmtId="0">
      <sharedItems containsSemiMixedTypes="0" containsString="0" containsNumber="1" containsInteger="1" minValue="0" maxValue="0"/>
    </cacheField>
    <cacheField name="Достижение: Коллективистский тип – 2" numFmtId="0">
      <sharedItems containsSemiMixedTypes="0" containsString="0" containsNumber="1" containsInteger="1" minValue="3" maxValue="8"/>
    </cacheField>
    <cacheField name="Достижение: Индивидуалистический тип – 2" numFmtId="0">
      <sharedItems containsSemiMixedTypes="0" containsString="0" containsNumber="1" containsInteger="1" minValue="1" maxValue="3"/>
    </cacheField>
    <cacheField name="Жизнестойкость: Административный тип – 2" numFmtId="0">
      <sharedItems containsSemiMixedTypes="0" containsString="0" containsNumber="1" containsInteger="1" minValue="0" maxValue="2"/>
    </cacheField>
    <cacheField name="Жизнестойкость: Традиционалистский тип – 2" numFmtId="0">
      <sharedItems containsSemiMixedTypes="0" containsString="0" containsNumber="1" containsInteger="1" minValue="0" maxValue="3"/>
    </cacheField>
    <cacheField name="Жизнестойкость: Коллективистский тип – 2" numFmtId="0">
      <sharedItems containsSemiMixedTypes="0" containsString="0" containsNumber="1" containsInteger="1" minValue="3" maxValue="7"/>
    </cacheField>
    <cacheField name="Жизнестойкость: Индивидуалистический тип – 2" numFmtId="0">
      <sharedItems containsSemiMixedTypes="0" containsString="0" containsNumber="1" containsInteger="1" minValue="2" maxValue="3"/>
    </cacheField>
    <cacheField name="Школьная культура (НАСТ.) — Семейная" numFmtId="0">
      <sharedItems containsSemiMixedTypes="0" containsString="0" containsNumber="1" containsInteger="1" minValue="50" maxValue="55"/>
    </cacheField>
    <cacheField name="Школьная культура (НАСТ.) — Инновационная" numFmtId="0">
      <sharedItems containsSemiMixedTypes="0" containsString="0" containsNumber="1" containsInteger="1" minValue="20" maxValue="45"/>
    </cacheField>
    <cacheField name="Школьная культура (НАСТ.) — Результативная" numFmtId="0">
      <sharedItems containsSemiMixedTypes="0" containsString="0" containsNumber="1" containsInteger="1" minValue="0" maxValue="20"/>
    </cacheField>
    <cacheField name="Школьная культура (НАСТ.) — Ролевая" numFmtId="0">
      <sharedItems containsSemiMixedTypes="0" containsString="0" containsNumber="1" containsInteger="1" minValue="0" maxValue="10"/>
    </cacheField>
    <cacheField name="Школьная культура (БУД.) — Семейная" numFmtId="0">
      <sharedItems containsSemiMixedTypes="0" containsString="0" containsNumber="1" containsInteger="1" minValue="35" maxValue="100"/>
    </cacheField>
    <cacheField name="Школьная культура (БУД.) — Инновационная" numFmtId="0">
      <sharedItems containsSemiMixedTypes="0" containsString="0" containsNumber="1" containsInteger="1" minValue="0" maxValue="40"/>
    </cacheField>
    <cacheField name="Школьная культура (БУД.) — Результативная" numFmtId="0">
      <sharedItems containsSemiMixedTypes="0" containsString="0" containsNumber="1" containsInteger="1" minValue="0" maxValue="42"/>
    </cacheField>
    <cacheField name="Школьная культура (БУД.) — Ролевая" numFmtId="0">
      <sharedItems containsSemiMixedTypes="0" containsString="0" containsNumber="1" containsInteger="1" minValue="0" maxValue="0"/>
    </cacheField>
    <cacheField name="Стиль лидерства (НАСТ.) — Семейная" numFmtId="0">
      <sharedItems containsSemiMixedTypes="0" containsString="0" containsNumber="1" containsInteger="1" minValue="32" maxValue="50"/>
    </cacheField>
    <cacheField name="Стиль лидерства (НАСТ.) — Инновационная" numFmtId="0">
      <sharedItems containsSemiMixedTypes="0" containsString="0" containsNumber="1" containsInteger="1" minValue="20" maxValue="52"/>
    </cacheField>
    <cacheField name="Стиль лидерства (НАСТ.) — Результативная" numFmtId="0">
      <sharedItems containsSemiMixedTypes="0" containsString="0" containsNumber="1" containsInteger="1" minValue="0" maxValue="15"/>
    </cacheField>
    <cacheField name="Стиль лидерства (НАСТ.) — Ролевая" numFmtId="0">
      <sharedItems containsSemiMixedTypes="0" containsString="0" containsNumber="1" containsInteger="1" minValue="10" maxValue="16"/>
    </cacheField>
    <cacheField name="Стиль лидерства (БУД.) — Семейная" numFmtId="0">
      <sharedItems containsSemiMixedTypes="0" containsString="0" containsNumber="1" containsInteger="1" minValue="0" maxValue="50"/>
    </cacheField>
    <cacheField name="Стиль лидерства (БУД.) — Инновационная" numFmtId="0">
      <sharedItems containsSemiMixedTypes="0" containsString="0" containsNumber="1" containsInteger="1" minValue="0" maxValue="30"/>
    </cacheField>
    <cacheField name="Стиль лидерства (БУД.) — Результативная" numFmtId="0">
      <sharedItems containsSemiMixedTypes="0" containsString="0" containsNumber="1" containsInteger="1" minValue="20" maxValue="100"/>
    </cacheField>
    <cacheField name="Стиль лидерства (БУД.) — Ролевая" numFmtId="0">
      <sharedItems containsSemiMixedTypes="0" containsString="0" containsNumber="1" containsInteger="1" minValue="0" maxValue="10"/>
    </cacheField>
    <cacheField name="Управление (НАСТ.) — Семейная" numFmtId="0">
      <sharedItems containsSemiMixedTypes="0" containsString="0" containsNumber="1" containsInteger="1" minValue="0" maxValue="60"/>
    </cacheField>
    <cacheField name="Управление (НАСТ.) — Инновационная" numFmtId="0">
      <sharedItems containsSemiMixedTypes="0" containsString="0" containsNumber="1" containsInteger="1" minValue="0" maxValue="40"/>
    </cacheField>
    <cacheField name="Управление (НАСТ.) — Результативная" numFmtId="0">
      <sharedItems containsSemiMixedTypes="0" containsString="0" containsNumber="1" containsInteger="1" minValue="10" maxValue="100"/>
    </cacheField>
    <cacheField name="Управление (НАСТ.) — Ролевая" numFmtId="0">
      <sharedItems containsSemiMixedTypes="0" containsString="0" containsNumber="1" containsInteger="1" minValue="0" maxValue="10"/>
    </cacheField>
    <cacheField name="Управление (БУД.) — Семейная" numFmtId="0">
      <sharedItems containsSemiMixedTypes="0" containsString="0" containsNumber="1" containsInteger="1" minValue="50" maxValue="100"/>
    </cacheField>
    <cacheField name="Управление (БУД.) — Инновационная" numFmtId="0">
      <sharedItems containsSemiMixedTypes="0" containsString="0" containsNumber="1" containsInteger="1" minValue="0" maxValue="50"/>
    </cacheField>
    <cacheField name="Управление (БУД.) — Результативная" numFmtId="0">
      <sharedItems containsSemiMixedTypes="0" containsString="0" containsNumber="1" containsInteger="1" minValue="0" maxValue="5"/>
    </cacheField>
    <cacheField name="Управление (БУД.) — Ролевая" numFmtId="0">
      <sharedItems containsSemiMixedTypes="0" containsString="0" containsNumber="1" containsInteger="1" minValue="0" maxValue="5"/>
    </cacheField>
    <cacheField name="Связующие механизмы (НАСТ.) — Семейная" numFmtId="0">
      <sharedItems containsSemiMixedTypes="0" containsString="0" containsNumber="1" containsInteger="1" minValue="0" maxValue="60"/>
    </cacheField>
    <cacheField name="Связующие механизмы (НАСТ.) — Инновационная" numFmtId="0">
      <sharedItems containsSemiMixedTypes="0" containsString="0" containsNumber="1" containsInteger="1" minValue="0" maxValue="30"/>
    </cacheField>
    <cacheField name="Связующие механизмы (НАСТ.) — Результативная" numFmtId="0">
      <sharedItems containsSemiMixedTypes="0" containsString="0" containsNumber="1" containsInteger="1" minValue="15" maxValue="100"/>
    </cacheField>
    <cacheField name="Связующие механизмы (НАСТ.) — Ролевая" numFmtId="0">
      <sharedItems containsSemiMixedTypes="0" containsString="0" containsNumber="1" containsInteger="1" minValue="0" maxValue="20"/>
    </cacheField>
    <cacheField name="Связующие механизмы (БУД.) — Семейная" numFmtId="0">
      <sharedItems containsSemiMixedTypes="0" containsString="0" containsNumber="1" containsInteger="1" minValue="0" maxValue="65"/>
    </cacheField>
    <cacheField name="Связующие механизмы (БУД.) — Инновационная" numFmtId="0">
      <sharedItems containsSemiMixedTypes="0" containsString="0" containsNumber="1" containsInteger="1" minValue="0" maxValue="40"/>
    </cacheField>
    <cacheField name="Связующие механизмы (БУД.) — Результативная" numFmtId="0">
      <sharedItems containsSemiMixedTypes="0" containsString="0" containsNumber="1" containsInteger="1" minValue="5" maxValue="100"/>
    </cacheField>
    <cacheField name="Связующие механизмы (БУД.) — Ролевая" numFmtId="0">
      <sharedItems containsSemiMixedTypes="0" containsString="0" containsNumber="1" containsInteger="1" minValue="0" maxValue="0"/>
    </cacheField>
    <cacheField name="Стратегические цели (НАСТ.) — Семейная" numFmtId="0">
      <sharedItems containsSemiMixedTypes="0" containsString="0" containsNumber="1" containsInteger="1" minValue="9" maxValue="50"/>
    </cacheField>
    <cacheField name="Стратегические цели (НАСТ.) — Инновационная" numFmtId="0">
      <sharedItems containsSemiMixedTypes="0" containsString="0" containsNumber="1" containsInteger="1" minValue="20" maxValue="91"/>
    </cacheField>
    <cacheField name="Стратегические цели (НАСТ.) — Результативная" numFmtId="0">
      <sharedItems containsSemiMixedTypes="0" containsString="0" containsNumber="1" containsInteger="1" minValue="0" maxValue="20"/>
    </cacheField>
    <cacheField name="Стратегические цели (НАСТ.) — Ролевая" numFmtId="0">
      <sharedItems containsSemiMixedTypes="0" containsString="0" containsNumber="1" containsInteger="1" minValue="0" maxValue="20"/>
    </cacheField>
    <cacheField name="Стратегические цели (БУД.) — Семейная" numFmtId="0">
      <sharedItems containsSemiMixedTypes="0" containsString="0" containsNumber="1" containsInteger="1" minValue="50" maxValue="100"/>
    </cacheField>
    <cacheField name="Стратегические цели (БУД.) — Инновационная" numFmtId="0">
      <sharedItems containsSemiMixedTypes="0" containsString="0" containsNumber="1" containsInteger="1" minValue="0" maxValue="40"/>
    </cacheField>
    <cacheField name="Стратегические цели (БУД.) — Результативная" numFmtId="0">
      <sharedItems containsSemiMixedTypes="0" containsString="0" containsNumber="1" containsInteger="1" minValue="0" maxValue="10"/>
    </cacheField>
    <cacheField name="Стратегические цели (БУД.) — Ролевая" numFmtId="0">
      <sharedItems containsSemiMixedTypes="0" containsString="0" containsNumber="1" containsInteger="1" minValue="0" maxValue="5"/>
    </cacheField>
    <cacheField name="Критерии успеха (НАСТ.) — Семейная" numFmtId="0">
      <sharedItems containsSemiMixedTypes="0" containsString="0" containsNumber="1" containsInteger="1" minValue="30" maxValue="50"/>
    </cacheField>
    <cacheField name="Критерии успеха (НАСТ.) — Инновационная" numFmtId="0">
      <sharedItems containsSemiMixedTypes="0" containsString="0" containsNumber="1" containsInteger="1" minValue="30" maxValue="56"/>
    </cacheField>
    <cacheField name="Критерии успеха (НАСТ.) — Результативная" numFmtId="0">
      <sharedItems containsSemiMixedTypes="0" containsString="0" containsNumber="1" containsInteger="1" minValue="0" maxValue="10"/>
    </cacheField>
    <cacheField name="Критерии успеха (НАСТ.) — Ролевая" numFmtId="0">
      <sharedItems containsSemiMixedTypes="0" containsString="0" containsNumber="1" containsInteger="1" minValue="0" maxValue="10"/>
    </cacheField>
    <cacheField name="Критерии успеха (БУД.) — Семейная" numFmtId="0">
      <sharedItems containsSemiMixedTypes="0" containsString="0" containsNumber="1" containsInteger="1" minValue="40" maxValue="74"/>
    </cacheField>
    <cacheField name="Критерии успеха (БУД.) — Инновационная" numFmtId="0">
      <sharedItems containsSemiMixedTypes="0" containsString="0" containsNumber="1" containsInteger="1" minValue="0" maxValue="50"/>
    </cacheField>
    <cacheField name="Критерии успеха (БУД.) — Результативная" numFmtId="0">
      <sharedItems containsSemiMixedTypes="0" containsString="0" containsNumber="1" containsInteger="1" minValue="5" maxValue="26"/>
    </cacheField>
    <cacheField name="Критерии успеха (БУД.) — Ролевая" numFmtId="0">
      <sharedItems containsSemiMixedTypes="0" containsString="0" containsNumber="1" containsInteger="1" minValue="0" maxValue="5"/>
    </cacheField>
    <cacheField name="Семейная (НАСТ.)" numFmtId="1">
      <sharedItems containsSemiMixedTypes="0" containsString="0" containsNumber="1" minValue="23.333333333333332" maxValue="53.333333333333336"/>
    </cacheField>
    <cacheField name="Инновационная (НАСТ.)" numFmtId="1">
      <sharedItems containsSemiMixedTypes="0" containsString="0" containsNumber="1" minValue="21.666666666666668" maxValue="40.666666666666664"/>
    </cacheField>
    <cacheField name="Результативная (НАСТ.)" numFmtId="1">
      <sharedItems containsSemiMixedTypes="0" containsString="0" containsNumber="1" minValue="13.333333333333334" maxValue="33.333333333333336"/>
    </cacheField>
    <cacheField name="Ролевая (НАСТ.)" numFmtId="1">
      <sharedItems containsSemiMixedTypes="0" containsString="0" containsNumber="1" minValue="2.6666666666666665" maxValue="13.333333333333334"/>
    </cacheField>
    <cacheField name="Семейная (БУД.)" numFmtId="1">
      <sharedItems containsSemiMixedTypes="0" containsString="0" containsNumber="1" minValue="45.833333333333336" maxValue="62.333333333333336"/>
    </cacheField>
    <cacheField name="Инновационная (БУД.)" numFmtId="1">
      <sharedItems containsSemiMixedTypes="0" containsString="0" containsNumber="1" minValue="0" maxValue="41.666666666666664"/>
    </cacheField>
    <cacheField name="Результативная (БУД.)" numFmtId="1">
      <sharedItems containsSemiMixedTypes="0" containsString="0" containsNumber="1" minValue="10" maxValue="37.666666666666664"/>
    </cacheField>
    <cacheField name="Ролевая (БУД.)" numFmtId="1">
      <sharedItems containsSemiMixedTypes="0" containsString="0" containsNumber="1" minValue="0" maxValue="2.5"/>
    </cacheField>
    <cacheField name="7. Ваш пол (Одиночный выбор)" numFmtId="0">
      <sharedItems count="2">
        <s v="женский"/>
        <s v="мужской" u="1"/>
      </sharedItems>
    </cacheField>
    <cacheField name="8. Сколько вам лет? (Одиночный выбор)" numFmtId="0">
      <sharedItems count="4">
        <s v="60 лет или старше"/>
        <s v="30–39 лет" u="1"/>
        <s v="40–49 лет" u="1"/>
        <s v="50–59 лет" u="1"/>
      </sharedItems>
    </cacheField>
    <cacheField name="9. Какой у вас педагогический стаж в целом? (Одиночный выбор)" numFmtId="0">
      <sharedItems count="4">
        <s v="Более 10 лет"/>
        <s v="Менее 3 лет" u="1"/>
        <s v="3–5 лет" u="1"/>
        <s v="6–10 лет" u="1"/>
      </sharedItems>
    </cacheField>
    <cacheField name="10. Как долго вы работаете на административной должности (директором, заместителем директора, руководителем структурного подразделения и т. п.) вашей школы? (Одиночный выбор)" numFmtId="0">
      <sharedItems count="4">
        <s v="Менее 3 лет"/>
        <s v="Более 10 лет"/>
        <s v="3–5 лет" u="1"/>
        <s v="6–10 лет" u="1"/>
      </sharedItems>
    </cacheField>
    <cacheField name="11. Преподаете ли вы одновременно с выполнением административной работы? (Одиночный выбор)" numFmtId="0">
      <sharedItems count="2">
        <s v="Да"/>
        <s v="Нет"/>
      </sharedItems>
    </cacheField>
    <cacheField name="В начальных классах" numFmtId="0">
      <sharedItems containsNonDate="0" containsBlank="1" count="2">
        <m/>
        <s v="В начальных классах" u="1"/>
      </sharedItems>
    </cacheField>
    <cacheField name="В 5–6-х классах" numFmtId="0">
      <sharedItems containsBlank="1" count="2">
        <s v="В 5–6-х классах"/>
        <m/>
      </sharedItems>
    </cacheField>
    <cacheField name="В 7-х классах" numFmtId="0">
      <sharedItems containsNonDate="0" containsBlank="1" count="2">
        <m/>
        <s v="В 7-х классах" u="1"/>
      </sharedItems>
    </cacheField>
    <cacheField name="В 8-х классах" numFmtId="0">
      <sharedItems containsNonDate="0" containsBlank="1" count="2">
        <m/>
        <s v="В 8-х классах" u="1"/>
      </sharedItems>
    </cacheField>
    <cacheField name="В 9-х классах" numFmtId="0">
      <sharedItems containsNonDate="0" containsBlank="1" count="2">
        <m/>
        <s v="В 9-х классах" u="1"/>
      </sharedItems>
    </cacheField>
    <cacheField name="В 10-х классах" numFmtId="0">
      <sharedItems containsNonDate="0" containsBlank="1" count="2">
        <m/>
        <s v="В 10-х классах" u="1"/>
      </sharedItems>
    </cacheField>
    <cacheField name="В 11-х классах" numFmtId="0">
      <sharedItems containsNonDate="0" containsBlank="1" count="2">
        <m/>
        <s v="В 11-х классах" u="1"/>
      </sharedItems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">
  <r>
    <n v="67700507"/>
    <s v="2023.04.13 08:01"/>
    <s v="00:37:40"/>
    <s v="Именная ссылка"/>
    <s v="Именная ссылка"/>
    <n v="1"/>
    <s v="EVWZ1L3XVUUHRJRJ"/>
    <s v="UCVY3BPXN55UFT0C"/>
    <m/>
    <x v="0"/>
    <s v="Принятие решения совместно с другими людьми"/>
    <s v="Конкуренция хороша до тех пор, пока полезна для всего коллектива"/>
    <s v="Один в поле не воин"/>
    <s v="Учителю (классному руководителю) стоит обсудить этот вопрос с классом, вместе выработать и принять общее решение"/>
    <s v="Чтобы дети учились взаимодействовать"/>
    <s v="Обсуждать конфликт среди одноклассников и стараться найти решение, с которым большинство согласится"/>
    <s v="Яркое впечатление или событие, которое привлекло моё внимание и побудило меня к действию"/>
    <s v="Работа в группе, команде"/>
    <s v="Признаю право принять решение большинством голосов"/>
    <s v="Я люблю работать в коллективе"/>
    <s v="От действий самого человека – кто стремится, тот достигает успеха"/>
    <s v="Всего коллектива, в котором есть случаи травли"/>
    <s v="Вопросы, ответы на которые ученики могут обсудить совместно"/>
    <s v="Если это значимо для моего ученика, посоветую участвовать. Но решение в любом случае за самим ребенком"/>
    <s v="Приниматься решением всего школьного коллектива"/>
    <s v="Предложил (-а) бы обсудить в классе и решить, в чем лучше всего прийти"/>
    <s v="Я сам (-а)"/>
    <s v="Стараюсь справиться самостоятельно"/>
    <s v="Преклонение перед руководителем, следование исключительно инструкциям от него"/>
    <s v="Благодаря слаженной работе команды, сотрудничеству с другими людьми"/>
    <s v="С трудностями нужно справляться сообща"/>
    <s v="Максимально учесть интересы каждого"/>
    <s v="Узнавать то, что интересно самому"/>
    <s v="Обсудить ситуацию в классе"/>
    <s v="В нашей семье есть традиции (ходим в театр, готовим обед и т. п.)"/>
    <s v="Обсуждаю в коллективе"/>
    <s v="С вышестоящим руководителем или другим авторитетным человеком, который точно знает, как правильно поступить"/>
    <s v="3"/>
    <s v="3"/>
    <s v="3"/>
    <s v="3"/>
    <s v="3"/>
    <s v="3"/>
    <s v="4"/>
    <s v="3"/>
    <s v="3"/>
    <s v="3"/>
    <s v="4"/>
    <s v="3"/>
    <s v="3"/>
    <s v="4"/>
    <s v="3"/>
    <s v="3"/>
    <s v="4"/>
    <s v="4"/>
    <s v="1"/>
    <s v="3"/>
    <s v="3"/>
    <s v="4"/>
    <s v="4"/>
    <s v="3"/>
    <s v="2"/>
    <s v="3"/>
    <s v="1"/>
    <n v="2"/>
    <n v="1"/>
    <n v="17"/>
    <n v="7"/>
    <n v="1"/>
    <n v="1"/>
    <n v="5"/>
    <n v="2"/>
    <n v="0"/>
    <n v="0"/>
    <n v="5"/>
    <n v="4"/>
    <n v="1"/>
    <n v="0"/>
    <n v="7"/>
    <n v="1"/>
    <s v="Коллективные обсуждения, договоренности и решения"/>
    <s v="У нас любят вместе планировать дела и участвовать в общих активностях"/>
    <s v="Касается всех, ведь конфликты отражаются на каждом члене коллектива"/>
    <s v="Чаще всего учитель (классный руководитель) обсуждает этот вопрос с классом"/>
    <s v="Все работают в группах, вместе выполняют задания и показывают совместный результат"/>
    <s v="Конфликт обсуждается в классе, одноклассники и друзья помогают рассудить стороны"/>
    <s v="События, в которых можно участвовать всем вместе и проявлять способности как команда"/>
    <s v="Общительность, готовность сотрудничать с другими людьми и работать в команде"/>
    <s v="Выслушивают разные мнения и находят в каждом то, что может быть полезным"/>
    <s v="В нашей школе все работают сообща, делятся друг с другом успехами и неудачами"/>
    <s v="Достижения школьных команд и коллективов"/>
    <s v="Как к общей проблеме всего коллектива"/>
    <s v="Задания, которые интересны детям и учитывают их способности"/>
    <s v="Те, кого выдвинул коллектив"/>
    <s v="Правила принимаются в коллективном обсуждении, когда все согласны с его результатами"/>
    <s v="Обсуждают в классе"/>
    <s v="От каждого, кто в нее приходит"/>
    <s v="Разговаривают с учеником индивидуально и стараются разобраться в причинах тревоги"/>
    <s v="Тем, кто с удовольствием работает в команде"/>
    <s v="В школе все стараются понять друг друга и договориться"/>
    <s v="Обсуждают трудности в коллективе и находят общее решение"/>
    <s v="Опрашивают максимальное количество учеников и/или родителей. Открывают кружки и секции, актуальные для большинства"/>
    <s v="Спрашивают, какие задания могли бы заинтересовать их"/>
    <s v="Обсуждают ситуацию в коллективе"/>
    <s v="Общаются с одноклассниками/друзьями, что-то делают вместе"/>
    <s v="Классы (коллективы) обсуждают, предлагают общее решение"/>
    <s v="Всем вместе решать проблему"/>
    <s v="3"/>
    <s v="3"/>
    <s v="3"/>
    <s v="3"/>
    <s v="3"/>
    <s v="3"/>
    <s v="3"/>
    <s v="3"/>
    <s v="4"/>
    <s v="3"/>
    <s v="3"/>
    <s v="3"/>
    <s v="4"/>
    <s v="3"/>
    <s v="3"/>
    <s v="3"/>
    <s v="4"/>
    <s v="4"/>
    <s v="3"/>
    <s v="3"/>
    <s v="3"/>
    <s v="3"/>
    <s v="4"/>
    <s v="3"/>
    <s v="3"/>
    <s v="3"/>
    <s v="3"/>
    <n v="0"/>
    <n v="0"/>
    <n v="22"/>
    <n v="5"/>
    <n v="0"/>
    <n v="0"/>
    <n v="8"/>
    <n v="1"/>
    <n v="0"/>
    <n v="0"/>
    <n v="7"/>
    <n v="2"/>
    <n v="0"/>
    <n v="0"/>
    <n v="7"/>
    <n v="2"/>
    <n v="50"/>
    <n v="30"/>
    <n v="10"/>
    <n v="10"/>
    <n v="55"/>
    <n v="40"/>
    <n v="5"/>
    <n v="0"/>
    <n v="40"/>
    <n v="40"/>
    <n v="10"/>
    <n v="10"/>
    <n v="40"/>
    <n v="30"/>
    <n v="20"/>
    <n v="10"/>
    <n v="40"/>
    <n v="40"/>
    <n v="10"/>
    <n v="10"/>
    <n v="50"/>
    <n v="50"/>
    <n v="0"/>
    <n v="0"/>
    <n v="30"/>
    <n v="30"/>
    <n v="20"/>
    <n v="20"/>
    <n v="40"/>
    <n v="40"/>
    <n v="20"/>
    <n v="0"/>
    <n v="30"/>
    <n v="30"/>
    <n v="20"/>
    <n v="20"/>
    <n v="50"/>
    <n v="40"/>
    <n v="10"/>
    <n v="0"/>
    <n v="30"/>
    <n v="50"/>
    <n v="10"/>
    <n v="10"/>
    <n v="40"/>
    <n v="50"/>
    <n v="5"/>
    <n v="5"/>
    <n v="36.666666666666664"/>
    <n v="36.666666666666664"/>
    <n v="13.333333333333334"/>
    <n v="13.333333333333334"/>
    <n v="45.833333333333336"/>
    <n v="41.666666666666664"/>
    <n v="10"/>
    <n v="2.5"/>
    <x v="0"/>
    <x v="0"/>
    <x v="0"/>
    <x v="0"/>
    <x v="0"/>
    <x v="0"/>
    <x v="0"/>
    <x v="0"/>
    <x v="0"/>
    <x v="0"/>
    <x v="0"/>
    <x v="0"/>
  </r>
  <r>
    <n v="68128904"/>
    <s v="2023.04.24 11:24"/>
    <s v="00:52:51"/>
    <s v="Именная ссылка"/>
    <s v="Именная ссылка"/>
    <n v="1"/>
    <s v="EVWZ1L3XVUUHRJRJ"/>
    <s v="2CVE0KRDSDAUACBH"/>
    <m/>
    <x v="0"/>
    <s v="Принятие решения совместно с другими людьми"/>
    <s v="Конкуренция хороша до тех пор, пока полезна для всего коллектива"/>
    <s v="Один в поле не воин"/>
    <s v="Учителю (классному руководителю) стоит обсудить этот вопрос с классом, вместе выработать и принять общее решение"/>
    <s v="Чтобы дети учились взаимодействовать"/>
    <s v="Обсуждать конфликт среди одноклассников и стараться найти решение, с которым большинство согласится"/>
    <s v="Увлечения родных и близких, поддержка семейных хобби (сбор грибов, рыбалка, настольные игры и т. п.)"/>
    <s v="Работа в группе, команде"/>
    <s v="Признаю право принять решение большинством голосов"/>
    <s v="Я люблю работать в коллективе"/>
    <s v="От действий самого человека – кто стремится, тот достигает успеха"/>
    <s v="Всего коллектива, в котором есть случаи травли"/>
    <s v="Вопросы, ответы на которые ученики могут обсудить совместно"/>
    <s v="Если это значимо для моего ученика, посоветую участвовать. Но решение в любом случае за самим ребенком"/>
    <s v="Приниматься решением всего школьного коллектива"/>
    <s v="Предложил (-а) бы одеться так, как им самим хочется"/>
    <s v="Я сам (-а)"/>
    <s v="Стараюсь справиться самостоятельно"/>
    <s v="Избегание любых изменений, боязнь нового"/>
    <s v="В результате четкого выполнения поставленной задачи"/>
    <s v="Трудности надо преодолевать самому, не полагаться на кого-то другого"/>
    <s v="Максимально учесть интересы каждого"/>
    <s v="Узнавать то, что интересно самому"/>
    <s v="Обсудить ситуацию в классе"/>
    <s v="Делаю то, что в первую очередь интересно для меня"/>
    <s v="Размышляю сам (-а), так как никто не сделает это лучше меня"/>
    <s v="С близкими, которые хорошо меня знают и понимают, что можно предпринять"/>
    <s v="3"/>
    <s v="3"/>
    <s v="3"/>
    <s v="3"/>
    <s v="3"/>
    <s v="3"/>
    <s v="2"/>
    <s v="3"/>
    <s v="3"/>
    <s v="3"/>
    <s v="4"/>
    <s v="3"/>
    <s v="3"/>
    <s v="4"/>
    <s v="3"/>
    <s v="4"/>
    <s v="4"/>
    <s v="4"/>
    <s v="2"/>
    <s v="1"/>
    <s v="4"/>
    <s v="4"/>
    <s v="4"/>
    <s v="3"/>
    <s v="4"/>
    <s v="4"/>
    <s v="2"/>
    <n v="1"/>
    <n v="3"/>
    <n v="13"/>
    <n v="10"/>
    <n v="0"/>
    <n v="2"/>
    <n v="4"/>
    <n v="3"/>
    <n v="1"/>
    <n v="0"/>
    <n v="3"/>
    <n v="5"/>
    <n v="0"/>
    <n v="1"/>
    <n v="6"/>
    <n v="2"/>
    <s v="Решения и распоряжения школьной администрации"/>
    <s v="Многие проявляют творческие способности, участвуют в активностях, предлагают идеи, которые учитывают в школе"/>
    <s v="Касается только тех, кто в нем участвует"/>
    <s v="Чаще всего учитель (классный руководитель) обсуждает этот вопрос с классом"/>
    <s v="Каждый старается проявить себя, высказать свое мнение"/>
    <s v="Для таких ситуаций у нас есть проверенные временем решения"/>
    <s v="Традиционные события нашей школы"/>
    <s v="Общительность, готовность сотрудничать с другими людьми и работать в команде"/>
    <s v="Выслушивают разные мнения и находят в каждом то, что может быть полезным"/>
    <s v="В нашей школе строгая дисциплина, каждый должен соблюдать установленные правила"/>
    <s v="Достижения школьных команд и коллективов"/>
    <s v="Как к неизбежной проблеме, которая может возникнуть в любом коллективе"/>
    <s v="Задания, которые сам (-а) считаю важными по данной теме"/>
    <s v="Те, кого отправил учитель (или школьная администрация)"/>
    <s v="Правила уже существуют долгие годы и остаются неизменными"/>
    <s v="Стараются объяснить, что не надо выделяться"/>
    <s v="От того, какие сложились отношения в коллективе"/>
    <s v="Разговаривают с учеником индивидуально и стараются разобраться в причинах тревоги"/>
    <s v="Тем, кто с удовольствием работает в команде"/>
    <s v="В школе много талантливых людей, которые проявляют и развивают свои способности"/>
    <s v="Обсуждают трудности в коллективе и находят общее решение"/>
    <s v="Руководство школы самостоятельно решает, какие кружки и секции открыть. Иногда это связано с пожеланиями вышестоящих органов"/>
    <s v="Ставят двойку и сообщают родителям"/>
    <s v="Обсуждают ситуацию в коллективе"/>
    <s v="Всё как обычно, отдыхают"/>
    <s v="Администрация решает, как это лучше сделать"/>
    <s v="Всем вместе решать проблему"/>
    <s v="1"/>
    <s v="4"/>
    <s v="4"/>
    <s v="3"/>
    <s v="4"/>
    <s v="2"/>
    <s v="2"/>
    <s v="3"/>
    <s v="4"/>
    <s v="1"/>
    <s v="3"/>
    <s v="2"/>
    <s v="1"/>
    <s v="1"/>
    <s v="2"/>
    <s v="2"/>
    <s v="3"/>
    <s v="4"/>
    <s v="3"/>
    <s v="4"/>
    <s v="3"/>
    <s v="1"/>
    <s v="1"/>
    <s v="3"/>
    <s v="2"/>
    <s v="1"/>
    <s v="3"/>
    <n v="7"/>
    <n v="6"/>
    <n v="8"/>
    <n v="6"/>
    <n v="4"/>
    <n v="3"/>
    <n v="2"/>
    <n v="0"/>
    <n v="3"/>
    <n v="0"/>
    <n v="3"/>
    <n v="3"/>
    <n v="0"/>
    <n v="3"/>
    <n v="3"/>
    <n v="3"/>
    <n v="55"/>
    <n v="45"/>
    <n v="0"/>
    <n v="0"/>
    <n v="100"/>
    <n v="0"/>
    <n v="0"/>
    <n v="0"/>
    <n v="32"/>
    <n v="52"/>
    <n v="0"/>
    <n v="16"/>
    <n v="0"/>
    <n v="0"/>
    <n v="100"/>
    <n v="0"/>
    <n v="0"/>
    <n v="0"/>
    <n v="100"/>
    <n v="0"/>
    <n v="100"/>
    <n v="0"/>
    <n v="0"/>
    <n v="0"/>
    <n v="0"/>
    <n v="0"/>
    <n v="100"/>
    <n v="0"/>
    <n v="0"/>
    <n v="0"/>
    <n v="100"/>
    <n v="0"/>
    <n v="9"/>
    <n v="91"/>
    <n v="0"/>
    <n v="0"/>
    <n v="100"/>
    <n v="0"/>
    <n v="0"/>
    <n v="0"/>
    <n v="44"/>
    <n v="56"/>
    <n v="0"/>
    <n v="0"/>
    <n v="74"/>
    <n v="0"/>
    <n v="26"/>
    <n v="0"/>
    <n v="23.333333333333332"/>
    <n v="40.666666666666664"/>
    <n v="33.333333333333336"/>
    <n v="2.6666666666666665"/>
    <n v="62.333333333333336"/>
    <n v="0"/>
    <n v="37.666666666666664"/>
    <n v="0"/>
    <x v="0"/>
    <x v="0"/>
    <x v="0"/>
    <x v="1"/>
    <x v="1"/>
    <x v="0"/>
    <x v="1"/>
    <x v="0"/>
    <x v="0"/>
    <x v="0"/>
    <x v="0"/>
    <x v="0"/>
  </r>
  <r>
    <n v="68404041"/>
    <s v="2023.05.03 16:38"/>
    <s v="02:17:45"/>
    <s v="Именная ссылка"/>
    <s v="Именная ссылка"/>
    <n v="1"/>
    <s v="EVWZ1L3XVUUHRJRJ"/>
    <s v="UCVY3BPXN55UFT0C"/>
    <m/>
    <x v="0"/>
    <s v="Следование правилам и требованиям"/>
    <s v="Конкуренция хороша до тех пор, пока полезна для всего коллектива"/>
    <s v="Один в поле не воин"/>
    <s v="Пусть каждый садится, где хочет и с кем хочет"/>
    <s v="Чтобы дети учились взаимодействовать"/>
    <s v="Давать возможность каждому отстаивать свою точку зрения"/>
    <s v="Направления, которые сейчас актуальны и поощряются в стране (например, волонтёрство, патриотические акции, ЗОЖ и др.)"/>
    <s v="Моя самостоятельность, активность и инициатива"/>
    <s v="Признаю право принять решение большинством голосов"/>
    <s v="Я люблю работать в коллективе"/>
    <s v="От действий самого человека – кто стремится, тот достигает успеха"/>
    <s v="Всего коллектива, в котором есть случаи травли"/>
    <s v="Вопросы, ответы на которые ученики могут обсудить совместно"/>
    <s v="Если это значимо для моего ученика, посоветую участвовать. Но решение в любом случае за самим ребенком"/>
    <s v="Приниматься решением всего школьного коллектива"/>
    <s v="Предложил (-а) бы одеться так, как им самим хочется"/>
    <s v="Я сам (-а)"/>
    <s v="Обращаюсь к человеку, который знает, как правильно поступить"/>
    <s v="Подстраивание под мнение большинства, отсутствие своей позиции и своего мнения"/>
    <s v="Благодаря слаженной работе команды, сотрудничеству с другими людьми"/>
    <s v="С трудностями нужно справляться сообща"/>
    <s v="Максимально учесть интересы каждого"/>
    <s v="Узнавать то, что интересно самому"/>
    <s v="Обсудить ситуацию в классе"/>
    <s v="Делаю то, что в первую очередь интересно для меня"/>
    <s v="Обсуждаю в коллективе"/>
    <s v="С близкими, которые хорошо меня знают и понимают, что можно предпринять"/>
    <s v="1"/>
    <s v="3"/>
    <s v="3"/>
    <s v="4"/>
    <s v="3"/>
    <s v="4"/>
    <s v="1"/>
    <s v="4"/>
    <s v="3"/>
    <s v="3"/>
    <s v="4"/>
    <s v="3"/>
    <s v="3"/>
    <s v="4"/>
    <s v="3"/>
    <s v="4"/>
    <s v="4"/>
    <s v="1"/>
    <s v="3"/>
    <s v="3"/>
    <s v="3"/>
    <s v="4"/>
    <s v="4"/>
    <s v="3"/>
    <s v="4"/>
    <s v="3"/>
    <s v="2"/>
    <n v="3"/>
    <n v="1"/>
    <n v="13"/>
    <n v="10"/>
    <n v="2"/>
    <n v="0"/>
    <n v="3"/>
    <n v="4"/>
    <n v="0"/>
    <n v="0"/>
    <n v="4"/>
    <n v="5"/>
    <n v="1"/>
    <n v="1"/>
    <n v="6"/>
    <n v="1"/>
    <s v="Коллективные обсуждения, договоренности и решения"/>
    <s v="У нас любят вместе планировать дела и участвовать в общих активностях"/>
    <s v="Касается только тех, кто в нем участвует"/>
    <s v="Ученики сами решают, за какой партой и с кем сидеть"/>
    <s v="Все работают в группах, вместе выполняют задания и показывают совместный результат"/>
    <s v="Конфликт обсуждается в классе, одноклассники и друзья помогают рассудить стороны"/>
    <s v="События, в которых можно участвовать всем вместе и проявлять способности как команда"/>
    <s v="Общительность, готовность сотрудничать с другими людьми и работать в команде"/>
    <s v="Выслушивают разные мнения и находят в каждом то, что может быть полезным"/>
    <s v="В нашей школе все работают сообща, делятся друг с другом успехами и неудачами"/>
    <s v="Достижения школьных команд и коллективов"/>
    <s v="Как к общей проблеме всего коллектива"/>
    <s v="Задания, которые интересны детям и учитывают их способности"/>
    <s v="Те, кого выдвинул коллектив"/>
    <s v="Правила принимаются в коллективном обсуждении, когда все согласны с его результатами"/>
    <s v="Обращают внимание ученика на недопустимость нарушения Устава (правил) школы"/>
    <s v="От того, какие сложились отношения в коллективе"/>
    <s v="Разговаривают с учеником индивидуально и стараются разобраться в причинах тревоги"/>
    <s v="Тем, кто с удовольствием работает в команде"/>
    <s v="В школе все стараются понять друг друга и договориться"/>
    <s v="Обращаются к руководителю"/>
    <s v="Опрашивают максимальное количество учеников и/или родителей. Открывают кружки и секции, актуальные для большинства"/>
    <s v="Спрашивают, какие задания могли бы заинтересовать их"/>
    <s v="Обсуждают ситуацию в коллективе"/>
    <s v="Общаются с одноклассниками/друзьями, что-то делают вместе"/>
    <s v="Классы (коллективы) обсуждают, предлагают общее решение"/>
    <s v="Сообщать руководству школы"/>
    <s v="3"/>
    <s v="3"/>
    <s v="4"/>
    <s v="4"/>
    <s v="3"/>
    <s v="3"/>
    <s v="3"/>
    <s v="3"/>
    <s v="4"/>
    <s v="3"/>
    <s v="3"/>
    <s v="3"/>
    <s v="4"/>
    <s v="3"/>
    <s v="3"/>
    <s v="1"/>
    <s v="3"/>
    <s v="4"/>
    <s v="3"/>
    <s v="3"/>
    <s v="1"/>
    <s v="3"/>
    <s v="4"/>
    <s v="3"/>
    <s v="3"/>
    <s v="3"/>
    <s v="1"/>
    <n v="3"/>
    <n v="0"/>
    <n v="18"/>
    <n v="6"/>
    <n v="1"/>
    <n v="0"/>
    <n v="6"/>
    <n v="2"/>
    <n v="0"/>
    <n v="0"/>
    <n v="8"/>
    <n v="1"/>
    <n v="2"/>
    <n v="0"/>
    <n v="4"/>
    <n v="3"/>
    <n v="50"/>
    <n v="20"/>
    <n v="20"/>
    <n v="10"/>
    <n v="35"/>
    <n v="23"/>
    <n v="42"/>
    <n v="0"/>
    <n v="50"/>
    <n v="20"/>
    <n v="15"/>
    <n v="15"/>
    <n v="50"/>
    <n v="30"/>
    <n v="20"/>
    <n v="0"/>
    <n v="60"/>
    <n v="20"/>
    <n v="10"/>
    <n v="10"/>
    <n v="60"/>
    <n v="30"/>
    <n v="5"/>
    <n v="5"/>
    <n v="60"/>
    <n v="20"/>
    <n v="15"/>
    <n v="5"/>
    <n v="65"/>
    <n v="30"/>
    <n v="5"/>
    <n v="0"/>
    <n v="50"/>
    <n v="20"/>
    <n v="20"/>
    <n v="10"/>
    <n v="60"/>
    <n v="25"/>
    <n v="10"/>
    <n v="5"/>
    <n v="50"/>
    <n v="30"/>
    <n v="10"/>
    <n v="10"/>
    <n v="50"/>
    <n v="30"/>
    <n v="15"/>
    <n v="5"/>
    <n v="53.333333333333336"/>
    <n v="21.666666666666668"/>
    <n v="15"/>
    <n v="10"/>
    <n v="53.333333333333336"/>
    <n v="28"/>
    <n v="16.166666666666668"/>
    <n v="2.5"/>
    <x v="0"/>
    <x v="0"/>
    <x v="0"/>
    <x v="1"/>
    <x v="1"/>
    <x v="0"/>
    <x v="1"/>
    <x v="0"/>
    <x v="0"/>
    <x v="0"/>
    <x v="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 таблица2" cacheId="15" dataOnRows="1" applyNumberFormats="0" applyBorderFormats="0" applyFontFormats="0" applyPatternFormats="0" applyAlignmentFormats="0" applyWidthHeightFormats="1" dataCaption="Администрация: «Моя школа» (сумма ответов)" updatedVersion="6" minRefreshableVersion="3" itemPrintTitles="1" createdVersion="6" indent="0" outline="1" outlineData="1" multipleFieldFilters="0" chartFormat="1">
  <location ref="D6:E10" firstHeaderRow="1" firstDataRow="1" firstDataCol="1"/>
  <pivotFields count="218"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multipleItemSelectionAllowed="1" showAll="0">
      <items count="15">
        <item m="1" x="11"/>
        <item m="1" x="3"/>
        <item m="1" x="7"/>
        <item m="1" x="13"/>
        <item m="1" x="4"/>
        <item m="1" x="9"/>
        <item m="1" x="12"/>
        <item m="1" x="5"/>
        <item m="1" x="10"/>
        <item m="1" x="8"/>
        <item m="1" x="2"/>
        <item m="1" x="1"/>
        <item x="0"/>
        <item m="1"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numFmtId="1" showAll="0" defaultSubtotal="0"/>
    <pivotField numFmtId="1" showAll="0" defaultSubtotal="0"/>
    <pivotField numFmtId="1" showAll="0" defaultSubtotal="0"/>
    <pivotField numFmtId="1" showAll="0" defaultSubtotal="0"/>
    <pivotField showAll="0" defaultSubtotal="0"/>
    <pivotField showAll="0" defaultSubtotal="0"/>
    <pivotField showAll="0" defaultSubtotal="0"/>
    <pivotField showAll="0" defaultSubtotal="0"/>
    <pivotField showAll="0">
      <items count="3">
        <item x="0"/>
        <item m="1" x="1"/>
        <item t="default"/>
      </items>
    </pivotField>
    <pivotField showAll="0">
      <items count="5">
        <item m="1" x="1"/>
        <item m="1" x="2"/>
        <item m="1" x="3"/>
        <item x="0"/>
        <item t="default"/>
      </items>
    </pivotField>
    <pivotField showAll="0">
      <items count="5">
        <item m="1" x="2"/>
        <item m="1" x="3"/>
        <item x="0"/>
        <item m="1" x="1"/>
        <item t="default"/>
      </items>
    </pivotField>
    <pivotField showAll="0">
      <items count="5">
        <item m="1" x="2"/>
        <item m="1" x="3"/>
        <item x="1"/>
        <item x="0"/>
        <item t="default"/>
      </items>
    </pivotField>
    <pivotField showAll="0">
      <items count="3">
        <item x="0"/>
        <item x="1"/>
        <item t="default"/>
      </items>
    </pivotField>
    <pivotField showAll="0" defaultSubtotal="0">
      <items count="2">
        <item m="1" x="1"/>
        <item x="0"/>
      </items>
    </pivotField>
    <pivotField showAll="0" defaultSubtotal="0">
      <items count="2">
        <item x="0"/>
        <item x="1"/>
      </items>
    </pivotField>
    <pivotField showAll="0" defaultSubtotal="0">
      <items count="2">
        <item m="1" x="1"/>
        <item x="0"/>
      </items>
    </pivotField>
    <pivotField showAll="0" defaultSubtotal="0">
      <items count="2">
        <item m="1" x="1"/>
        <item x="0"/>
      </items>
    </pivotField>
    <pivotField showAll="0" defaultSubtotal="0">
      <items count="2">
        <item m="1" x="1"/>
        <item x="0"/>
      </items>
    </pivotField>
    <pivotField showAll="0" defaultSubtotal="0">
      <items count="2">
        <item m="1" x="1"/>
        <item x="0"/>
      </items>
    </pivotField>
    <pivotField showAll="0" defaultSubtotal="0">
      <items count="2">
        <item m="1" x="1"/>
        <item x="0"/>
      </items>
    </pivotField>
  </pivotFields>
  <rowFields count="1">
    <field x="-2"/>
  </rowFields>
  <rowItems count="4">
    <i>
      <x/>
    </i>
    <i i="1">
      <x v="1"/>
    </i>
    <i i="2">
      <x v="2"/>
    </i>
    <i i="3">
      <x v="3"/>
    </i>
  </rowItems>
  <colItems count="1">
    <i/>
  </colItems>
  <dataFields count="4">
    <dataField name="Административный тип" fld="134" baseField="0" baseItem="0"/>
    <dataField name="Традиционалистский тип" fld="135" baseField="0" baseItem="0"/>
    <dataField name="Коллективистский тип " fld="136" baseField="0" baseItem="0"/>
    <dataField name="Индивидуалистический тип " fld="137" baseField="0" baseItem="0"/>
  </dataFields>
  <chartFormats count="5">
    <chartFormat chart="0" format="6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7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9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0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0.xml><?xml version="1.0" encoding="utf-8"?>
<pivotTableDefinition xmlns="http://schemas.openxmlformats.org/spreadsheetml/2006/main" name="Сводная таблица3" cacheId="15" dataOnRows="1" applyNumberFormats="0" applyBorderFormats="0" applyFontFormats="0" applyPatternFormats="0" applyAlignmentFormats="0" applyWidthHeightFormats="1" dataCaption="Администрация. Оргкультура: «Сейчас» (среднее по ответам)" updatedVersion="6" minRefreshableVersion="3" itemPrintTitles="1" createdVersion="6" indent="0" outline="1" outlineData="1" multipleFieldFilters="0" chartFormat="2">
  <location ref="A6:B10" firstHeaderRow="1" firstDataRow="1" firstDataCol="1"/>
  <pivotFields count="218"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multipleItemSelectionAllowed="1" showAll="0">
      <items count="15">
        <item m="1" x="11"/>
        <item m="1" x="3"/>
        <item m="1" x="7"/>
        <item m="1" x="13"/>
        <item m="1" x="4"/>
        <item m="1" x="9"/>
        <item m="1" x="12"/>
        <item m="1" x="5"/>
        <item m="1" x="10"/>
        <item m="1" x="8"/>
        <item m="1" x="2"/>
        <item m="1" x="1"/>
        <item x="0"/>
        <item m="1"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dataField="1" numFmtId="1" showAll="0" defaultSubtotal="0"/>
    <pivotField dataField="1" numFmtId="1" showAll="0" defaultSubtotal="0"/>
    <pivotField dataField="1" numFmtId="1" showAll="0" defaultSubtotal="0"/>
    <pivotField dataField="1" numFmtId="1" showAll="0" defaultSubtotal="0"/>
    <pivotField showAll="0" defaultSubtotal="0"/>
    <pivotField showAll="0" defaultSubtotal="0"/>
    <pivotField showAll="0" defaultSubtotal="0"/>
    <pivotField showAll="0" defaultSubtotal="0"/>
    <pivotField showAll="0">
      <items count="3">
        <item x="0"/>
        <item m="1" x="1"/>
        <item t="default"/>
      </items>
    </pivotField>
    <pivotField showAll="0">
      <items count="5">
        <item m="1" x="1"/>
        <item m="1" x="2"/>
        <item m="1" x="3"/>
        <item x="0"/>
        <item t="default"/>
      </items>
    </pivotField>
    <pivotField showAll="0">
      <items count="5">
        <item m="1" x="2"/>
        <item m="1" x="3"/>
        <item x="0"/>
        <item m="1" x="1"/>
        <item t="default"/>
      </items>
    </pivotField>
    <pivotField showAll="0">
      <items count="5">
        <item m="1" x="2"/>
        <item m="1" x="3"/>
        <item x="1"/>
        <item x="0"/>
        <item t="default"/>
      </items>
    </pivotField>
    <pivotField showAll="0">
      <items count="3">
        <item x="0"/>
        <item x="1"/>
        <item t="default"/>
      </items>
    </pivotField>
    <pivotField showAll="0" defaultSubtotal="0">
      <items count="2">
        <item m="1" x="1"/>
        <item x="0"/>
      </items>
    </pivotField>
    <pivotField showAll="0" defaultSubtotal="0">
      <items count="2">
        <item x="0"/>
        <item x="1"/>
      </items>
    </pivotField>
    <pivotField showAll="0" defaultSubtotal="0">
      <items count="2">
        <item m="1" x="1"/>
        <item x="0"/>
      </items>
    </pivotField>
    <pivotField showAll="0" defaultSubtotal="0">
      <items count="2">
        <item m="1" x="1"/>
        <item x="0"/>
      </items>
    </pivotField>
    <pivotField showAll="0" defaultSubtotal="0">
      <items count="2">
        <item m="1" x="1"/>
        <item x="0"/>
      </items>
    </pivotField>
    <pivotField showAll="0" defaultSubtotal="0">
      <items count="2">
        <item m="1" x="1"/>
        <item x="0"/>
      </items>
    </pivotField>
    <pivotField showAll="0" defaultSubtotal="0">
      <items count="2">
        <item m="1" x="1"/>
        <item x="0"/>
      </items>
    </pivotField>
  </pivotFields>
  <rowFields count="1">
    <field x="-2"/>
  </rowFields>
  <rowItems count="4">
    <i>
      <x/>
    </i>
    <i i="1">
      <x v="1"/>
    </i>
    <i i="2">
      <x v="2"/>
    </i>
    <i i="3">
      <x v="3"/>
    </i>
  </rowItems>
  <colItems count="1">
    <i/>
  </colItems>
  <dataFields count="4">
    <dataField name="Ролевая " fld="201" subtotal="average" baseField="0" baseItem="523632376"/>
    <dataField name="Результативная " fld="200" subtotal="average" baseField="0" baseItem="380701752"/>
    <dataField name="Семейная " fld="198" subtotal="average" baseField="0" baseItem="861556064"/>
    <dataField name="Инновационная " fld="199" subtotal="average" baseField="0" baseItem="416634392"/>
  </dataFields>
  <formats count="2">
    <format dxfId="1">
      <pivotArea outline="0" collapsedLevelsAreSubtotals="1" fieldPosition="0"/>
    </format>
    <format dxfId="0">
      <pivotArea field="-2" type="button" dataOnly="0" labelOnly="1" outline="0" axis="axisRow" fieldPosition="0"/>
    </format>
  </formats>
  <chartFormats count="11">
    <chartFormat chart="0" format="0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4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5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7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8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9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10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1.xml><?xml version="1.0" encoding="utf-8"?>
<pivotTableDefinition xmlns="http://schemas.openxmlformats.org/spreadsheetml/2006/main" name="Сводная таблица4" cacheId="15" dataOnRows="1" applyNumberFormats="0" applyBorderFormats="0" applyFontFormats="0" applyPatternFormats="0" applyAlignmentFormats="0" applyWidthHeightFormats="1" dataCaption="Администрация. Оргкультура: «Хотел(-а) бы» (среднее по ответам)" updatedVersion="6" minRefreshableVersion="3" itemPrintTitles="1" createdVersion="6" indent="0" outline="1" outlineData="1" multipleFieldFilters="0" chartFormat="2">
  <location ref="D6:E10" firstHeaderRow="1" firstDataRow="1" firstDataCol="1"/>
  <pivotFields count="218"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multipleItemSelectionAllowed="1" showAll="0">
      <items count="15">
        <item m="1" x="11"/>
        <item m="1" x="3"/>
        <item m="1" x="7"/>
        <item m="1" x="13"/>
        <item m="1" x="4"/>
        <item m="1" x="9"/>
        <item m="1" x="12"/>
        <item m="1" x="5"/>
        <item m="1" x="10"/>
        <item m="1" x="8"/>
        <item m="1" x="2"/>
        <item m="1" x="1"/>
        <item x="0"/>
        <item m="1"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" showAll="0"/>
    <pivotField numFmtId="1" showAll="0"/>
    <pivotField numFmtId="1" showAll="0"/>
    <pivotField numFmtId="1" showAll="0"/>
    <pivotField dataField="1" showAll="0"/>
    <pivotField dataField="1" showAll="0"/>
    <pivotField dataField="1" showAll="0"/>
    <pivotField dataField="1" showAll="0"/>
    <pivotField showAll="0">
      <items count="3">
        <item x="0"/>
        <item m="1" x="1"/>
        <item t="default"/>
      </items>
    </pivotField>
    <pivotField showAll="0">
      <items count="5">
        <item m="1" x="1"/>
        <item m="1" x="2"/>
        <item m="1" x="3"/>
        <item x="0"/>
        <item t="default"/>
      </items>
    </pivotField>
    <pivotField showAll="0">
      <items count="5">
        <item m="1" x="2"/>
        <item m="1" x="3"/>
        <item x="0"/>
        <item m="1" x="1"/>
        <item t="default"/>
      </items>
    </pivotField>
    <pivotField showAll="0">
      <items count="5">
        <item m="1" x="2"/>
        <item m="1" x="3"/>
        <item x="1"/>
        <item x="0"/>
        <item t="default"/>
      </items>
    </pivotField>
    <pivotField showAll="0">
      <items count="3">
        <item x="0"/>
        <item x="1"/>
        <item t="default"/>
      </items>
    </pivotField>
    <pivotField showAll="0" defaultSubtotal="0">
      <items count="2">
        <item m="1" x="1"/>
        <item x="0"/>
      </items>
    </pivotField>
    <pivotField showAll="0" defaultSubtotal="0">
      <items count="2">
        <item x="0"/>
        <item x="1"/>
      </items>
    </pivotField>
    <pivotField showAll="0" defaultSubtotal="0">
      <items count="2">
        <item m="1" x="1"/>
        <item x="0"/>
      </items>
    </pivotField>
    <pivotField showAll="0" defaultSubtotal="0">
      <items count="2">
        <item m="1" x="1"/>
        <item x="0"/>
      </items>
    </pivotField>
    <pivotField showAll="0" defaultSubtotal="0">
      <items count="2">
        <item m="1" x="1"/>
        <item x="0"/>
      </items>
    </pivotField>
    <pivotField showAll="0" defaultSubtotal="0">
      <items count="2">
        <item m="1" x="1"/>
        <item x="0"/>
      </items>
    </pivotField>
    <pivotField showAll="0" defaultSubtotal="0">
      <items count="2">
        <item m="1" x="1"/>
        <item x="0"/>
      </items>
    </pivotField>
  </pivotFields>
  <rowFields count="1">
    <field x="-2"/>
  </rowFields>
  <rowItems count="4">
    <i>
      <x/>
    </i>
    <i i="1">
      <x v="1"/>
    </i>
    <i i="2">
      <x v="2"/>
    </i>
    <i i="3">
      <x v="3"/>
    </i>
  </rowItems>
  <colItems count="1">
    <i/>
  </colItems>
  <dataFields count="4">
    <dataField name="Ролевая " fld="205" subtotal="average" baseField="0" baseItem="531128392"/>
    <dataField name="Результативная " fld="204" subtotal="average" baseField="0" baseItem="385941008"/>
    <dataField name="Семейная " fld="202" subtotal="average" baseField="0" baseItem="775923128"/>
    <dataField name="Инновационная " fld="203" subtotal="average" baseField="0" baseItem="385942592"/>
  </dataFields>
  <formats count="7">
    <format dxfId="8">
      <pivotArea outline="0" collapsedLevelsAreSubtotals="1" fieldPosition="0"/>
    </format>
    <format dxfId="7">
      <pivotArea outline="0" collapsedLevelsAreSubtotals="1" fieldPosition="0"/>
    </format>
    <format dxfId="6">
      <pivotArea outline="0" collapsedLevelsAreSubtotals="1" fieldPosition="0"/>
    </format>
    <format dxfId="5">
      <pivotArea outline="0" collapsedLevelsAreSubtotals="1" fieldPosition="0"/>
    </format>
    <format dxfId="4">
      <pivotArea outline="0" collapsedLevelsAreSubtotals="1" fieldPosition="0"/>
    </format>
    <format dxfId="3">
      <pivotArea outline="0" collapsedLevelsAreSubtotals="1" fieldPosition="0"/>
    </format>
    <format dxfId="2">
      <pivotArea field="-2" type="button" dataOnly="0" labelOnly="1" outline="0" axis="axisRow" fieldPosition="0"/>
    </format>
  </formats>
  <chartFormats count="11">
    <chartFormat chart="0" format="1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4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5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0" format="6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8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9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10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11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Сводная таблица3" cacheId="15" applyNumberFormats="0" applyBorderFormats="0" applyFontFormats="0" applyPatternFormats="0" applyAlignmentFormats="0" applyWidthHeightFormats="1" dataCaption="Значения" updatedVersion="6" minRefreshableVersion="3" itemPrintTitles="1" createdVersion="6" indent="0" outline="1" outlineData="1" multipleFieldFilters="0" rowHeaderCaption="Название школы">
  <location ref="A28:B30" firstHeaderRow="1" firstDataRow="1" firstDataCol="1"/>
  <pivotFields count="218"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axis="axisRow" dataField="1" showAll="0">
      <items count="15">
        <item m="1" x="11"/>
        <item m="1" x="3"/>
        <item m="1" x="7"/>
        <item m="1" x="13"/>
        <item m="1" x="4"/>
        <item m="1" x="9"/>
        <item m="1" x="12"/>
        <item m="1" x="5"/>
        <item m="1" x="10"/>
        <item m="1" x="8"/>
        <item m="1" x="2"/>
        <item m="1" x="1"/>
        <item x="0"/>
        <item m="1"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" showAll="0"/>
    <pivotField numFmtId="1" showAll="0"/>
    <pivotField numFmtId="1" showAll="0"/>
    <pivotField numFmtId="1" showAll="0"/>
    <pivotField numFmtId="1" showAll="0"/>
    <pivotField numFmtId="1" showAll="0"/>
    <pivotField numFmtId="1" showAll="0"/>
    <pivotField numFmtId="1" showAll="0"/>
    <pivotField showAll="0">
      <items count="3">
        <item x="0"/>
        <item m="1" x="1"/>
        <item t="default"/>
      </items>
    </pivotField>
    <pivotField showAll="0">
      <items count="5">
        <item m="1" x="1"/>
        <item m="1" x="2"/>
        <item m="1" x="3"/>
        <item x="0"/>
        <item t="default"/>
      </items>
    </pivotField>
    <pivotField showAll="0">
      <items count="5">
        <item m="1" x="2"/>
        <item m="1" x="3"/>
        <item x="0"/>
        <item m="1" x="1"/>
        <item t="default"/>
      </items>
    </pivotField>
    <pivotField showAll="0">
      <items count="5">
        <item m="1" x="2"/>
        <item m="1" x="3"/>
        <item x="1"/>
        <item x="0"/>
        <item t="default"/>
      </items>
    </pivotField>
    <pivotField showAll="0">
      <items count="3">
        <item x="0"/>
        <item x="1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x="0"/>
        <item x="1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m="1" x="1"/>
        <item x="0"/>
        <item t="default"/>
      </items>
    </pivotField>
  </pivotFields>
  <rowFields count="1">
    <field x="9"/>
  </rowFields>
  <rowItems count="2">
    <i>
      <x v="12"/>
    </i>
    <i t="grand">
      <x/>
    </i>
  </rowItems>
  <colItems count="1">
    <i/>
  </colItems>
  <dataFields count="1">
    <dataField name="Кол-во чел." fld="9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Сводная таблица1" cacheId="15" dataOnRows="1" applyNumberFormats="0" applyBorderFormats="0" applyFontFormats="0" applyPatternFormats="0" applyAlignmentFormats="0" applyWidthHeightFormats="1" dataCaption="Администрация: «Я сам» (сумма ответов)" updatedVersion="6" minRefreshableVersion="3" itemPrintTitles="1" createdVersion="6" indent="0" outline="1" outlineData="1" multipleFieldFilters="0" chartFormat="6">
  <location ref="A6:B10" firstHeaderRow="1" firstDataRow="1" firstDataCol="1"/>
  <pivotFields count="218"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multipleItemSelectionAllowed="1" showAll="0">
      <items count="15">
        <item m="1" x="11"/>
        <item m="1" x="3"/>
        <item m="1" x="7"/>
        <item m="1" x="13"/>
        <item m="1" x="4"/>
        <item m="1" x="9"/>
        <item m="1" x="12"/>
        <item m="1" x="5"/>
        <item m="1" x="10"/>
        <item m="1" x="8"/>
        <item m="1" x="2"/>
        <item m="1" x="1"/>
        <item x="0"/>
        <item m="1"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numFmtId="1" showAll="0" defaultSubtotal="0"/>
    <pivotField numFmtId="1" showAll="0" defaultSubtotal="0"/>
    <pivotField numFmtId="1" showAll="0" defaultSubtotal="0"/>
    <pivotField numFmtId="1" showAll="0" defaultSubtotal="0"/>
    <pivotField showAll="0" defaultSubtotal="0"/>
    <pivotField showAll="0" defaultSubtotal="0"/>
    <pivotField showAll="0" defaultSubtotal="0"/>
    <pivotField showAll="0" defaultSubtotal="0"/>
    <pivotField showAll="0">
      <items count="3">
        <item x="0"/>
        <item m="1" x="1"/>
        <item t="default"/>
      </items>
    </pivotField>
    <pivotField showAll="0">
      <items count="5">
        <item m="1" x="1"/>
        <item m="1" x="2"/>
        <item m="1" x="3"/>
        <item x="0"/>
        <item t="default"/>
      </items>
    </pivotField>
    <pivotField showAll="0">
      <items count="5">
        <item m="1" x="2"/>
        <item m="1" x="3"/>
        <item x="0"/>
        <item m="1" x="1"/>
        <item t="default"/>
      </items>
    </pivotField>
    <pivotField showAll="0">
      <items count="5">
        <item m="1" x="2"/>
        <item m="1" x="3"/>
        <item x="1"/>
        <item x="0"/>
        <item t="default"/>
      </items>
    </pivotField>
    <pivotField showAll="0">
      <items count="3">
        <item x="0"/>
        <item x="1"/>
        <item t="default"/>
      </items>
    </pivotField>
    <pivotField showAll="0" defaultSubtotal="0">
      <items count="2">
        <item m="1" x="1"/>
        <item x="0"/>
      </items>
    </pivotField>
    <pivotField showAll="0" defaultSubtotal="0">
      <items count="2">
        <item x="0"/>
        <item x="1"/>
      </items>
    </pivotField>
    <pivotField showAll="0" defaultSubtotal="0">
      <items count="2">
        <item m="1" x="1"/>
        <item x="0"/>
      </items>
    </pivotField>
    <pivotField showAll="0" defaultSubtotal="0">
      <items count="2">
        <item m="1" x="1"/>
        <item x="0"/>
      </items>
    </pivotField>
    <pivotField showAll="0" defaultSubtotal="0">
      <items count="2">
        <item m="1" x="1"/>
        <item x="0"/>
      </items>
    </pivotField>
    <pivotField showAll="0" defaultSubtotal="0">
      <items count="2">
        <item m="1" x="1"/>
        <item x="0"/>
      </items>
    </pivotField>
    <pivotField showAll="0" defaultSubtotal="0">
      <items count="2">
        <item m="1" x="1"/>
        <item x="0"/>
      </items>
    </pivotField>
  </pivotFields>
  <rowFields count="1">
    <field x="-2"/>
  </rowFields>
  <rowItems count="4">
    <i>
      <x/>
    </i>
    <i i="1">
      <x v="1"/>
    </i>
    <i i="2">
      <x v="2"/>
    </i>
    <i i="3">
      <x v="3"/>
    </i>
  </rowItems>
  <colItems count="1">
    <i/>
  </colItems>
  <dataFields count="4">
    <dataField name="Административный тип " fld="64" baseField="0" baseItem="0"/>
    <dataField name="Традиционалистский тип " fld="65" baseField="0" baseItem="0"/>
    <dataField name="Коллективистский тип " fld="66" baseField="0" baseItem="0"/>
    <dataField name="Индивидуалистический тип " fld="67" baseField="0" baseItem="0"/>
  </dataFields>
  <chartFormats count="5">
    <chartFormat chart="5" format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5" format="2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5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4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5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Сводная таблица8" cacheId="15" dataOnRows="1" applyNumberFormats="0" applyBorderFormats="0" applyFontFormats="0" applyPatternFormats="0" applyAlignmentFormats="0" applyWidthHeightFormats="1" dataCaption="Администрация: «Моя школа» — достижение (сумма ответов)" updatedVersion="6" minRefreshableVersion="3" itemPrintTitles="1" createdVersion="6" indent="0" outline="1" outlineData="1" multipleFieldFilters="0" chartFormat="1">
  <location ref="D29:E33" firstHeaderRow="1" firstDataRow="1" firstDataCol="1"/>
  <pivotFields count="218"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>
      <items count="15">
        <item m="1" x="11"/>
        <item m="1" x="3"/>
        <item m="1" x="7"/>
        <item m="1" x="13"/>
        <item m="1" x="4"/>
        <item m="1" x="9"/>
        <item m="1" x="12"/>
        <item m="1" x="5"/>
        <item m="1" x="10"/>
        <item m="1" x="8"/>
        <item m="1" x="2"/>
        <item m="1" x="1"/>
        <item x="0"/>
        <item m="1"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  <pivotField dataField="1"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" showAll="0"/>
    <pivotField numFmtId="1" showAll="0"/>
    <pivotField numFmtId="1" showAll="0"/>
    <pivotField numFmtId="1" showAll="0"/>
    <pivotField numFmtId="1" showAll="0"/>
    <pivotField numFmtId="1" showAll="0"/>
    <pivotField numFmtId="1" showAll="0"/>
    <pivotField numFmtId="1" showAll="0"/>
    <pivotField showAll="0">
      <items count="3">
        <item x="0"/>
        <item m="1" x="1"/>
        <item t="default"/>
      </items>
    </pivotField>
    <pivotField showAll="0">
      <items count="5">
        <item m="1" x="1"/>
        <item m="1" x="2"/>
        <item m="1" x="3"/>
        <item x="0"/>
        <item t="default"/>
      </items>
    </pivotField>
    <pivotField showAll="0">
      <items count="5">
        <item m="1" x="2"/>
        <item m="1" x="3"/>
        <item x="0"/>
        <item m="1" x="1"/>
        <item t="default"/>
      </items>
    </pivotField>
    <pivotField showAll="0">
      <items count="5">
        <item m="1" x="2"/>
        <item m="1" x="3"/>
        <item x="1"/>
        <item x="0"/>
        <item t="default"/>
      </items>
    </pivotField>
    <pivotField showAll="0">
      <items count="3">
        <item x="0"/>
        <item x="1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x="0"/>
        <item x="1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m="1" x="1"/>
        <item x="0"/>
        <item t="default"/>
      </items>
    </pivotField>
  </pivotFields>
  <rowFields count="1">
    <field x="-2"/>
  </rowFields>
  <rowItems count="4">
    <i>
      <x/>
    </i>
    <i i="1">
      <x v="1"/>
    </i>
    <i i="2">
      <x v="2"/>
    </i>
    <i i="3">
      <x v="3"/>
    </i>
  </rowItems>
  <colItems count="1">
    <i/>
  </colItems>
  <dataFields count="4">
    <dataField name="Административный тип" fld="142" baseField="0" baseItem="0"/>
    <dataField name="Традиционалистский тип" fld="143" baseField="0" baseItem="0"/>
    <dataField name="Коллективистский тип" fld="144" baseField="0" baseItem="0"/>
    <dataField name="Индивидуалистический тип" fld="145" baseField="0" baseItem="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4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Сводная таблица7" cacheId="15" dataOnRows="1" applyNumberFormats="0" applyBorderFormats="0" applyFontFormats="0" applyPatternFormats="0" applyAlignmentFormats="0" applyWidthHeightFormats="1" dataCaption="Администрация: «Я сам» — достижение (сумма ответов)" updatedVersion="6" minRefreshableVersion="3" itemPrintTitles="1" createdVersion="6" indent="0" outline="1" outlineData="1" multipleFieldFilters="0" chartFormat="4">
  <location ref="A29:B33" firstHeaderRow="1" firstDataRow="1" firstDataCol="1"/>
  <pivotFields count="218"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>
      <items count="15">
        <item m="1" x="11"/>
        <item m="1" x="3"/>
        <item m="1" x="7"/>
        <item m="1" x="13"/>
        <item m="1" x="4"/>
        <item m="1" x="9"/>
        <item m="1" x="12"/>
        <item m="1" x="5"/>
        <item m="1" x="10"/>
        <item m="1" x="8"/>
        <item m="1" x="2"/>
        <item m="1" x="1"/>
        <item x="0"/>
        <item m="1"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  <pivotField dataField="1"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" showAll="0"/>
    <pivotField numFmtId="1" showAll="0"/>
    <pivotField numFmtId="1" showAll="0"/>
    <pivotField numFmtId="1" showAll="0"/>
    <pivotField numFmtId="1" showAll="0"/>
    <pivotField numFmtId="1" showAll="0"/>
    <pivotField numFmtId="1" showAll="0"/>
    <pivotField numFmtId="1" showAll="0"/>
    <pivotField showAll="0">
      <items count="3">
        <item x="0"/>
        <item m="1" x="1"/>
        <item t="default"/>
      </items>
    </pivotField>
    <pivotField showAll="0">
      <items count="5">
        <item m="1" x="1"/>
        <item m="1" x="2"/>
        <item m="1" x="3"/>
        <item x="0"/>
        <item t="default"/>
      </items>
    </pivotField>
    <pivotField showAll="0">
      <items count="5">
        <item m="1" x="2"/>
        <item m="1" x="3"/>
        <item x="0"/>
        <item m="1" x="1"/>
        <item t="default"/>
      </items>
    </pivotField>
    <pivotField showAll="0">
      <items count="5">
        <item m="1" x="2"/>
        <item m="1" x="3"/>
        <item x="1"/>
        <item x="0"/>
        <item t="default"/>
      </items>
    </pivotField>
    <pivotField showAll="0">
      <items count="3">
        <item x="0"/>
        <item x="1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x="0"/>
        <item x="1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m="1" x="1"/>
        <item x="0"/>
        <item t="default"/>
      </items>
    </pivotField>
  </pivotFields>
  <rowFields count="1">
    <field x="-2"/>
  </rowFields>
  <rowItems count="4">
    <i>
      <x/>
    </i>
    <i i="1">
      <x v="1"/>
    </i>
    <i i="2">
      <x v="2"/>
    </i>
    <i i="3">
      <x v="3"/>
    </i>
  </rowItems>
  <colItems count="1">
    <i/>
  </colItems>
  <dataFields count="4">
    <dataField name="Административный тип" fld="72" baseField="0" baseItem="0"/>
    <dataField name="Традиционалистский тип" fld="73" baseField="0" baseItem="0"/>
    <dataField name="Коллективистский тип" fld="74" baseField="0" baseItem="0"/>
    <dataField name="Индивидуалистический тип" fld="75" baseField="0" baseItem="0"/>
  </dataFields>
  <chartFormats count="5">
    <chartFormat chart="3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" format="2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" format="3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4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Сводная таблица6" cacheId="15" dataOnRows="1" applyNumberFormats="0" applyBorderFormats="0" applyFontFormats="0" applyPatternFormats="0" applyAlignmentFormats="0" applyWidthHeightFormats="1" dataCaption="Администрация: «Моя школа» — выбор (сумма ответов)" updatedVersion="6" minRefreshableVersion="3" itemPrintTitles="1" createdVersion="6" indent="0" outline="1" outlineData="1" multipleFieldFilters="0" chartFormat="2">
  <location ref="D7:E11" firstHeaderRow="1" firstDataRow="1" firstDataCol="1"/>
  <pivotFields count="218"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>
      <items count="15">
        <item m="1" x="11"/>
        <item m="1" x="3"/>
        <item m="1" x="7"/>
        <item m="1" x="13"/>
        <item m="1" x="4"/>
        <item m="1" x="9"/>
        <item m="1" x="12"/>
        <item m="1" x="5"/>
        <item m="1" x="10"/>
        <item m="1" x="8"/>
        <item m="1" x="2"/>
        <item m="1" x="1"/>
        <item x="0"/>
        <item m="1"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" showAll="0"/>
    <pivotField numFmtId="1" showAll="0"/>
    <pivotField numFmtId="1" showAll="0"/>
    <pivotField numFmtId="1" showAll="0"/>
    <pivotField numFmtId="1" showAll="0"/>
    <pivotField numFmtId="1" showAll="0"/>
    <pivotField numFmtId="1" showAll="0"/>
    <pivotField numFmtId="1" showAll="0"/>
    <pivotField showAll="0">
      <items count="3">
        <item x="0"/>
        <item m="1" x="1"/>
        <item t="default"/>
      </items>
    </pivotField>
    <pivotField showAll="0">
      <items count="5">
        <item m="1" x="1"/>
        <item m="1" x="2"/>
        <item m="1" x="3"/>
        <item x="0"/>
        <item t="default"/>
      </items>
    </pivotField>
    <pivotField showAll="0">
      <items count="5">
        <item m="1" x="2"/>
        <item m="1" x="3"/>
        <item x="0"/>
        <item m="1" x="1"/>
        <item t="default"/>
      </items>
    </pivotField>
    <pivotField showAll="0">
      <items count="5">
        <item m="1" x="2"/>
        <item m="1" x="3"/>
        <item x="1"/>
        <item x="0"/>
        <item t="default"/>
      </items>
    </pivotField>
    <pivotField showAll="0">
      <items count="3">
        <item x="0"/>
        <item x="1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x="0"/>
        <item x="1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m="1" x="1"/>
        <item x="0"/>
        <item t="default"/>
      </items>
    </pivotField>
  </pivotFields>
  <rowFields count="1">
    <field x="-2"/>
  </rowFields>
  <rowItems count="4">
    <i>
      <x/>
    </i>
    <i i="1">
      <x v="1"/>
    </i>
    <i i="2">
      <x v="2"/>
    </i>
    <i i="3">
      <x v="3"/>
    </i>
  </rowItems>
  <colItems count="1">
    <i/>
  </colItems>
  <dataFields count="4">
    <dataField name="Административный тип" fld="138" baseField="0" baseItem="0"/>
    <dataField name="Традиционалистский тип" fld="139" baseField="0" baseItem="0"/>
    <dataField name="Коллективистский тип" fld="140" baseField="0" baseItem="0"/>
    <dataField name="Индивидуалистический тип" fld="141" baseField="0" baseItem="0"/>
  </dataFields>
  <chartFormats count="5"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2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3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4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Сводная таблица5" cacheId="15" dataOnRows="1" applyNumberFormats="0" applyBorderFormats="0" applyFontFormats="0" applyPatternFormats="0" applyAlignmentFormats="0" applyWidthHeightFormats="1" dataCaption="Администрация: «Я сам» — выбор (сумма ответов)" updatedVersion="6" minRefreshableVersion="3" itemPrintTitles="1" createdVersion="6" indent="0" outline="1" outlineData="1" multipleFieldFilters="0" chartFormat="4">
  <location ref="A7:B11" firstHeaderRow="1" firstDataRow="1" firstDataCol="1"/>
  <pivotFields count="218"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>
      <items count="15">
        <item m="1" x="11"/>
        <item m="1" x="3"/>
        <item m="1" x="7"/>
        <item m="1" x="13"/>
        <item m="1" x="4"/>
        <item m="1" x="9"/>
        <item m="1" x="12"/>
        <item m="1" x="5"/>
        <item m="1" x="10"/>
        <item m="1" x="8"/>
        <item m="1" x="2"/>
        <item m="1" x="1"/>
        <item x="0"/>
        <item m="1"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  <pivotField dataField="1"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" showAll="0"/>
    <pivotField numFmtId="1" showAll="0"/>
    <pivotField numFmtId="1" showAll="0"/>
    <pivotField numFmtId="1" showAll="0"/>
    <pivotField numFmtId="1" showAll="0"/>
    <pivotField numFmtId="1" showAll="0"/>
    <pivotField numFmtId="1" showAll="0"/>
    <pivotField numFmtId="1" showAll="0"/>
    <pivotField showAll="0">
      <items count="3">
        <item x="0"/>
        <item m="1" x="1"/>
        <item t="default"/>
      </items>
    </pivotField>
    <pivotField showAll="0">
      <items count="5">
        <item m="1" x="1"/>
        <item m="1" x="2"/>
        <item m="1" x="3"/>
        <item x="0"/>
        <item t="default"/>
      </items>
    </pivotField>
    <pivotField showAll="0">
      <items count="5">
        <item m="1" x="2"/>
        <item m="1" x="3"/>
        <item x="0"/>
        <item m="1" x="1"/>
        <item t="default"/>
      </items>
    </pivotField>
    <pivotField showAll="0">
      <items count="5">
        <item m="1" x="2"/>
        <item m="1" x="3"/>
        <item x="1"/>
        <item x="0"/>
        <item t="default"/>
      </items>
    </pivotField>
    <pivotField showAll="0">
      <items count="3">
        <item x="0"/>
        <item x="1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x="0"/>
        <item x="1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m="1" x="1"/>
        <item x="0"/>
        <item t="default"/>
      </items>
    </pivotField>
  </pivotFields>
  <rowFields count="1">
    <field x="-2"/>
  </rowFields>
  <rowItems count="4">
    <i>
      <x/>
    </i>
    <i i="1">
      <x v="1"/>
    </i>
    <i i="2">
      <x v="2"/>
    </i>
    <i i="3">
      <x v="3"/>
    </i>
  </rowItems>
  <colItems count="1">
    <i/>
  </colItems>
  <dataFields count="4">
    <dataField name="Административный тип" fld="68" baseField="0" baseItem="0"/>
    <dataField name="Традиционалистский тип" fld="69" baseField="0" baseItem="0"/>
    <dataField name="Коллективистский тип" fld="70" baseField="0" baseItem="0"/>
    <dataField name="Индивидуалистический тип" fld="71" baseField="0" baseItem="0"/>
  </dataFields>
  <chartFormats count="5">
    <chartFormat chart="3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" format="3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4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Сводная таблица10" cacheId="15" dataOnRows="1" applyNumberFormats="0" applyBorderFormats="0" applyFontFormats="0" applyPatternFormats="0" applyAlignmentFormats="0" applyWidthHeightFormats="1" dataCaption="Администрация: «Моя школа» — жизнестойкость (сумма ответов)" updatedVersion="6" minRefreshableVersion="3" itemPrintTitles="1" createdVersion="6" indent="0" outline="1" outlineData="1" multipleFieldFilters="0" chartFormat="2">
  <location ref="D51:E55" firstHeaderRow="1" firstDataRow="1" firstDataCol="1"/>
  <pivotFields count="218"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>
      <items count="15">
        <item m="1" x="11"/>
        <item m="1" x="3"/>
        <item m="1" x="7"/>
        <item m="1" x="13"/>
        <item m="1" x="4"/>
        <item m="1" x="9"/>
        <item m="1" x="12"/>
        <item m="1" x="5"/>
        <item m="1" x="10"/>
        <item m="1" x="8"/>
        <item m="1" x="2"/>
        <item m="1" x="1"/>
        <item x="0"/>
        <item m="1"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  <pivotField dataField="1"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" showAll="0"/>
    <pivotField numFmtId="1" showAll="0"/>
    <pivotField numFmtId="1" showAll="0"/>
    <pivotField numFmtId="1" showAll="0"/>
    <pivotField numFmtId="1" showAll="0"/>
    <pivotField numFmtId="1" showAll="0"/>
    <pivotField numFmtId="1" showAll="0"/>
    <pivotField numFmtId="1" showAll="0"/>
    <pivotField showAll="0">
      <items count="3">
        <item x="0"/>
        <item m="1" x="1"/>
        <item t="default"/>
      </items>
    </pivotField>
    <pivotField showAll="0">
      <items count="5">
        <item m="1" x="1"/>
        <item m="1" x="2"/>
        <item m="1" x="3"/>
        <item x="0"/>
        <item t="default"/>
      </items>
    </pivotField>
    <pivotField showAll="0">
      <items count="5">
        <item m="1" x="2"/>
        <item m="1" x="3"/>
        <item x="0"/>
        <item m="1" x="1"/>
        <item t="default"/>
      </items>
    </pivotField>
    <pivotField showAll="0">
      <items count="5">
        <item m="1" x="2"/>
        <item m="1" x="3"/>
        <item x="1"/>
        <item x="0"/>
        <item t="default"/>
      </items>
    </pivotField>
    <pivotField showAll="0">
      <items count="3">
        <item x="0"/>
        <item x="1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x="0"/>
        <item x="1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m="1" x="1"/>
        <item x="0"/>
        <item t="default"/>
      </items>
    </pivotField>
  </pivotFields>
  <rowFields count="1">
    <field x="-2"/>
  </rowFields>
  <rowItems count="4">
    <i>
      <x/>
    </i>
    <i i="1">
      <x v="1"/>
    </i>
    <i i="2">
      <x v="2"/>
    </i>
    <i i="3">
      <x v="3"/>
    </i>
  </rowItems>
  <colItems count="1">
    <i/>
  </colItems>
  <dataFields count="4">
    <dataField name="Административный тип" fld="146" baseField="0" baseItem="0"/>
    <dataField name="Традиционалистский тип" fld="147" baseField="0" baseItem="0"/>
    <dataField name="Коллективистский тип" fld="148" baseField="0" baseItem="0"/>
    <dataField name="Индивидуалистический тип" fld="149" baseField="0" baseItem="0"/>
  </dataFields>
  <chartFormats count="5"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3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4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9.xml><?xml version="1.0" encoding="utf-8"?>
<pivotTableDefinition xmlns="http://schemas.openxmlformats.org/spreadsheetml/2006/main" name="Сводная таблица9" cacheId="15" dataOnRows="1" applyNumberFormats="0" applyBorderFormats="0" applyFontFormats="0" applyPatternFormats="0" applyAlignmentFormats="0" applyWidthHeightFormats="1" dataCaption="Администрация: «Я сам» — жизнестойкость (сумма ответов)" updatedVersion="6" minRefreshableVersion="3" itemPrintTitles="1" createdVersion="6" indent="0" outline="1" outlineData="1" multipleFieldFilters="0" chartFormat="4">
  <location ref="A51:B55" firstHeaderRow="1" firstDataRow="1" firstDataCol="1"/>
  <pivotFields count="218"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>
      <items count="15">
        <item m="1" x="11"/>
        <item m="1" x="3"/>
        <item m="1" x="7"/>
        <item m="1" x="13"/>
        <item m="1" x="4"/>
        <item m="1" x="9"/>
        <item m="1" x="12"/>
        <item m="1" x="5"/>
        <item m="1" x="10"/>
        <item m="1" x="8"/>
        <item m="1" x="2"/>
        <item m="1" x="1"/>
        <item x="0"/>
        <item m="1"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  <pivotField dataField="1"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" showAll="0"/>
    <pivotField numFmtId="1" showAll="0"/>
    <pivotField numFmtId="1" showAll="0"/>
    <pivotField numFmtId="1" showAll="0"/>
    <pivotField numFmtId="1" showAll="0"/>
    <pivotField numFmtId="1" showAll="0"/>
    <pivotField numFmtId="1" showAll="0"/>
    <pivotField numFmtId="1" showAll="0"/>
    <pivotField showAll="0">
      <items count="3">
        <item x="0"/>
        <item m="1" x="1"/>
        <item t="default"/>
      </items>
    </pivotField>
    <pivotField showAll="0">
      <items count="5">
        <item m="1" x="1"/>
        <item m="1" x="2"/>
        <item m="1" x="3"/>
        <item x="0"/>
        <item t="default"/>
      </items>
    </pivotField>
    <pivotField showAll="0">
      <items count="5">
        <item m="1" x="2"/>
        <item m="1" x="3"/>
        <item x="0"/>
        <item m="1" x="1"/>
        <item t="default"/>
      </items>
    </pivotField>
    <pivotField showAll="0">
      <items count="5">
        <item m="1" x="2"/>
        <item m="1" x="3"/>
        <item x="1"/>
        <item x="0"/>
        <item t="default"/>
      </items>
    </pivotField>
    <pivotField showAll="0">
      <items count="3">
        <item x="0"/>
        <item x="1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x="0"/>
        <item x="1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m="1" x="1"/>
        <item x="0"/>
        <item t="default"/>
      </items>
    </pivotField>
    <pivotField showAll="0">
      <items count="3">
        <item m="1" x="1"/>
        <item x="0"/>
        <item t="default"/>
      </items>
    </pivotField>
  </pivotFields>
  <rowFields count="1">
    <field x="-2"/>
  </rowFields>
  <rowItems count="4">
    <i>
      <x/>
    </i>
    <i i="1">
      <x v="1"/>
    </i>
    <i i="2">
      <x v="2"/>
    </i>
    <i i="3">
      <x v="3"/>
    </i>
  </rowItems>
  <colItems count="1">
    <i/>
  </colItems>
  <dataFields count="4">
    <dataField name="Административный тип" fld="76" baseField="0" baseItem="0"/>
    <dataField name="Традиционалистский тип" fld="77" baseField="0" baseItem="0"/>
    <dataField name="Коллективистский тип" fld="78" baseField="0" baseItem="0"/>
    <dataField name="Индивидуалистический тип" fld="79" baseField="0" baseItem="0"/>
  </dataFields>
  <chartFormats count="5">
    <chartFormat chart="3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" format="3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4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Срез_Выберите_вашу_школу__Выпадающий_список1" sourceName="Выберите вашу школу (Выпадающий список)">
  <pivotTables>
    <pivotTable tabId="7" name="Сводная таблица3"/>
    <pivotTable tabId="7" name="Сводная таблица4"/>
    <pivotTable tabId="6" name="Сводная таблица9"/>
    <pivotTable tabId="6" name="Сводная таблица8"/>
    <pivotTable tabId="6" name="Сводная таблица7"/>
    <pivotTable tabId="6" name="Сводная таблица6"/>
    <pivotTable tabId="6" name="Сводная таблица5"/>
    <pivotTable tabId="6" name="Сводная таблица10"/>
    <pivotTable tabId="3" name="Сводная таблица2"/>
    <pivotTable tabId="3" name="Сводная таблица1"/>
    <pivotTable tabId="3" name="Сводная таблица3"/>
  </pivotTables>
  <data>
    <tabular pivotCacheId="1">
      <items count="14">
        <i x="0" s="1"/>
        <i x="11" s="1" nd="1"/>
        <i x="3" s="1" nd="1"/>
        <i x="7" s="1" nd="1"/>
        <i x="13" s="1" nd="1"/>
        <i x="4" s="1" nd="1"/>
        <i x="9" s="1" nd="1"/>
        <i x="12" s="1" nd="1"/>
        <i x="5" s="1" nd="1"/>
        <i x="10" s="1" nd="1"/>
        <i x="8" s="1" nd="1"/>
        <i x="2" s="1" nd="1"/>
        <i x="1" s="1" nd="1"/>
        <i x="6" s="1" nd="1"/>
      </items>
    </tabular>
  </data>
  <extLst>
    <x:ext xmlns:x15="http://schemas.microsoft.com/office/spreadsheetml/2010/11/main" uri="{470722E0-AACD-4C17-9CDC-17EF765DBC7E}">
      <x15:slicerCacheHideItemsWithNoData/>
    </x:ext>
  </extLst>
</slicerCacheDefinition>
</file>

<file path=xl/slicerCaches/slicerCache10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Срез_В_8_х_классах1" sourceName="В 8-х классах">
  <pivotTables>
    <pivotTable tabId="7" name="Сводная таблица3"/>
    <pivotTable tabId="7" name="Сводная таблица4"/>
    <pivotTable tabId="6" name="Сводная таблица9"/>
    <pivotTable tabId="6" name="Сводная таблица8"/>
    <pivotTable tabId="6" name="Сводная таблица7"/>
    <pivotTable tabId="6" name="Сводная таблица6"/>
    <pivotTable tabId="6" name="Сводная таблица5"/>
    <pivotTable tabId="6" name="Сводная таблица10"/>
    <pivotTable tabId="3" name="Сводная таблица1"/>
    <pivotTable tabId="3" name="Сводная таблица2"/>
    <pivotTable tabId="3" name="Сводная таблица3"/>
  </pivotTables>
  <data>
    <tabular pivotCacheId="1">
      <items count="2">
        <i x="0" s="1"/>
        <i x="1" s="1" nd="1"/>
      </items>
    </tabular>
  </data>
  <extLst>
    <x:ext xmlns:x15="http://schemas.microsoft.com/office/spreadsheetml/2010/11/main" uri="{470722E0-AACD-4C17-9CDC-17EF765DBC7E}">
      <x15:slicerCacheHideItemsWithNoData/>
    </x:ext>
  </extLst>
</slicerCacheDefinition>
</file>

<file path=xl/slicerCaches/slicerCache1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Срез_В_9_х_классах1" sourceName="В 9-х классах">
  <pivotTables>
    <pivotTable tabId="7" name="Сводная таблица3"/>
    <pivotTable tabId="7" name="Сводная таблица4"/>
    <pivotTable tabId="6" name="Сводная таблица9"/>
    <pivotTable tabId="6" name="Сводная таблица8"/>
    <pivotTable tabId="6" name="Сводная таблица7"/>
    <pivotTable tabId="6" name="Сводная таблица6"/>
    <pivotTable tabId="6" name="Сводная таблица5"/>
    <pivotTable tabId="6" name="Сводная таблица10"/>
    <pivotTable tabId="3" name="Сводная таблица1"/>
    <pivotTable tabId="3" name="Сводная таблица2"/>
    <pivotTable tabId="3" name="Сводная таблица3"/>
  </pivotTables>
  <data>
    <tabular pivotCacheId="1">
      <items count="2">
        <i x="0" s="1"/>
        <i x="1" s="1" nd="1"/>
      </items>
    </tabular>
  </data>
  <extLst>
    <x:ext xmlns:x15="http://schemas.microsoft.com/office/spreadsheetml/2010/11/main" uri="{470722E0-AACD-4C17-9CDC-17EF765DBC7E}">
      <x15:slicerCacheHideItemsWithNoData/>
    </x:ext>
  </extLst>
</slicerCacheDefinition>
</file>

<file path=xl/slicerCaches/slicerCache1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Срез_В_10_х_классах1" sourceName="В 10-х классах">
  <pivotTables>
    <pivotTable tabId="7" name="Сводная таблица3"/>
    <pivotTable tabId="7" name="Сводная таблица4"/>
    <pivotTable tabId="6" name="Сводная таблица9"/>
    <pivotTable tabId="6" name="Сводная таблица8"/>
    <pivotTable tabId="6" name="Сводная таблица7"/>
    <pivotTable tabId="6" name="Сводная таблица6"/>
    <pivotTable tabId="6" name="Сводная таблица5"/>
    <pivotTable tabId="6" name="Сводная таблица10"/>
    <pivotTable tabId="3" name="Сводная таблица1"/>
    <pivotTable tabId="3" name="Сводная таблица2"/>
    <pivotTable tabId="3" name="Сводная таблица3"/>
  </pivotTables>
  <data>
    <tabular pivotCacheId="1">
      <items count="2">
        <i x="0" s="1"/>
        <i x="1" s="1" nd="1"/>
      </items>
    </tabular>
  </data>
  <extLst>
    <x:ext xmlns:x15="http://schemas.microsoft.com/office/spreadsheetml/2010/11/main" uri="{470722E0-AACD-4C17-9CDC-17EF765DBC7E}">
      <x15:slicerCacheHideItemsWithNoData/>
    </x:ext>
  </extLst>
</slicerCacheDefinition>
</file>

<file path=xl/slicerCaches/slicerCache1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Срез_В_11_х_классах1" sourceName="В 11-х классах">
  <pivotTables>
    <pivotTable tabId="7" name="Сводная таблица3"/>
    <pivotTable tabId="7" name="Сводная таблица4"/>
    <pivotTable tabId="6" name="Сводная таблица9"/>
    <pivotTable tabId="6" name="Сводная таблица8"/>
    <pivotTable tabId="6" name="Сводная таблица7"/>
    <pivotTable tabId="6" name="Сводная таблица6"/>
    <pivotTable tabId="6" name="Сводная таблица5"/>
    <pivotTable tabId="6" name="Сводная таблица10"/>
    <pivotTable tabId="3" name="Сводная таблица1"/>
    <pivotTable tabId="3" name="Сводная таблица2"/>
    <pivotTable tabId="3" name="Сводная таблица3"/>
  </pivotTables>
  <data>
    <tabular pivotCacheId="1">
      <items count="2">
        <i x="0" s="1"/>
        <i x="1" s="1" nd="1"/>
      </items>
    </tabular>
  </data>
  <extLst>
    <x:ext xmlns:x15="http://schemas.microsoft.com/office/spreadsheetml/2010/11/main" uri="{470722E0-AACD-4C17-9CDC-17EF765DBC7E}">
      <x15:slicerCacheHideItemsWithNoData/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Срез_7._Ваш_пол__Одиночный_выбор1" sourceName="7. Ваш пол (Одиночный выбор)">
  <pivotTables>
    <pivotTable tabId="7" name="Сводная таблица3"/>
    <pivotTable tabId="7" name="Сводная таблица4"/>
    <pivotTable tabId="6" name="Сводная таблица9"/>
    <pivotTable tabId="6" name="Сводная таблица8"/>
    <pivotTable tabId="6" name="Сводная таблица7"/>
    <pivotTable tabId="6" name="Сводная таблица6"/>
    <pivotTable tabId="6" name="Сводная таблица5"/>
    <pivotTable tabId="6" name="Сводная таблица10"/>
    <pivotTable tabId="3" name="Сводная таблица1"/>
    <pivotTable tabId="3" name="Сводная таблица2"/>
    <pivotTable tabId="3" name="Сводная таблица3"/>
  </pivotTables>
  <data>
    <tabular pivotCacheId="1">
      <items count="2">
        <i x="0" s="1"/>
        <i x="1" s="1" nd="1"/>
      </items>
    </tabular>
  </data>
  <extLst>
    <x:ext xmlns:x15="http://schemas.microsoft.com/office/spreadsheetml/2010/11/main" uri="{470722E0-AACD-4C17-9CDC-17EF765DBC7E}">
      <x15:slicerCacheHideItemsWithNoData/>
    </x:ext>
  </extLst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Срез_8._Сколько_вам_лет?__Одиночный_выбор1" sourceName="8. Сколько вам лет? (Одиночный выбор)">
  <pivotTables>
    <pivotTable tabId="7" name="Сводная таблица3"/>
    <pivotTable tabId="7" name="Сводная таблица4"/>
    <pivotTable tabId="6" name="Сводная таблица9"/>
    <pivotTable tabId="6" name="Сводная таблица8"/>
    <pivotTable tabId="6" name="Сводная таблица7"/>
    <pivotTable tabId="6" name="Сводная таблица6"/>
    <pivotTable tabId="6" name="Сводная таблица5"/>
    <pivotTable tabId="6" name="Сводная таблица10"/>
    <pivotTable tabId="3" name="Сводная таблица1"/>
    <pivotTable tabId="3" name="Сводная таблица2"/>
    <pivotTable tabId="3" name="Сводная таблица3"/>
  </pivotTables>
  <data>
    <tabular pivotCacheId="1">
      <items count="4">
        <i x="0" s="1"/>
        <i x="1" s="1" nd="1"/>
        <i x="2" s="1" nd="1"/>
        <i x="3" s="1" nd="1"/>
      </items>
    </tabular>
  </data>
  <extLst>
    <x:ext xmlns:x15="http://schemas.microsoft.com/office/spreadsheetml/2010/11/main" uri="{470722E0-AACD-4C17-9CDC-17EF765DBC7E}">
      <x15:slicerCacheHideItemsWithNoData/>
    </x:ext>
  </extLst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Срез_9._Какой_у_вас_педагогический_стаж_в_целом?__Одиночный_выбор1" sourceName="9. Какой у вас педагогический стаж в целом? (Одиночный выбор)">
  <pivotTables>
    <pivotTable tabId="7" name="Сводная таблица3"/>
    <pivotTable tabId="7" name="Сводная таблица4"/>
    <pivotTable tabId="6" name="Сводная таблица9"/>
    <pivotTable tabId="6" name="Сводная таблица8"/>
    <pivotTable tabId="6" name="Сводная таблица7"/>
    <pivotTable tabId="6" name="Сводная таблица6"/>
    <pivotTable tabId="6" name="Сводная таблица5"/>
    <pivotTable tabId="6" name="Сводная таблица10"/>
    <pivotTable tabId="3" name="Сводная таблица1"/>
    <pivotTable tabId="3" name="Сводная таблица2"/>
    <pivotTable tabId="3" name="Сводная таблица3"/>
  </pivotTables>
  <data>
    <tabular pivotCacheId="1">
      <items count="4">
        <i x="0" s="1"/>
        <i x="2" s="1" nd="1"/>
        <i x="3" s="1" nd="1"/>
        <i x="1" s="1" nd="1"/>
      </items>
    </tabular>
  </data>
  <extLst>
    <x:ext xmlns:x15="http://schemas.microsoft.com/office/spreadsheetml/2010/11/main" uri="{470722E0-AACD-4C17-9CDC-17EF765DBC7E}">
      <x15:slicerCacheHideItemsWithNoData/>
    </x:ext>
  </extLst>
</slicerCacheDefinition>
</file>

<file path=xl/slicerCaches/slicerCache5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Срез_10._Как_долго_вы_работаете_на_административной_должности__директором__заместителем_директора__руководителем_структурного_подразделения_и_т._п.__вашей_школы?__Одиночный_выбор1" sourceName="10. Как долго вы работаете на административной должности (директором, заместителем директора, руководителем структурного подразделения и т. п.) вашей школы? (Одиночный выбор)">
  <pivotTables>
    <pivotTable tabId="7" name="Сводная таблица3"/>
    <pivotTable tabId="7" name="Сводная таблица4"/>
    <pivotTable tabId="6" name="Сводная таблица9"/>
    <pivotTable tabId="6" name="Сводная таблица8"/>
    <pivotTable tabId="6" name="Сводная таблица7"/>
    <pivotTable tabId="6" name="Сводная таблица6"/>
    <pivotTable tabId="6" name="Сводная таблица5"/>
    <pivotTable tabId="6" name="Сводная таблица10"/>
    <pivotTable tabId="3" name="Сводная таблица1"/>
    <pivotTable tabId="3" name="Сводная таблица2"/>
    <pivotTable tabId="3" name="Сводная таблица3"/>
  </pivotTables>
  <data>
    <tabular pivotCacheId="1">
      <items count="4">
        <i x="1" s="1"/>
        <i x="0" s="1"/>
        <i x="2" s="1" nd="1"/>
        <i x="3" s="1" nd="1"/>
      </items>
    </tabular>
  </data>
  <extLst>
    <x:ext xmlns:x15="http://schemas.microsoft.com/office/spreadsheetml/2010/11/main" uri="{470722E0-AACD-4C17-9CDC-17EF765DBC7E}">
      <x15:slicerCacheHideItemsWithNoData/>
    </x:ext>
  </extLst>
</slicerCacheDefinition>
</file>

<file path=xl/slicerCaches/slicerCache6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Срез_11._Преподаете_ли_вы_одновременно_с_выполнением_административной_работы?__Одиночный_выбор1" sourceName="11. Преподаете ли вы одновременно с выполнением административной работы? (Одиночный выбор)">
  <pivotTables>
    <pivotTable tabId="7" name="Сводная таблица3"/>
    <pivotTable tabId="7" name="Сводная таблица4"/>
    <pivotTable tabId="6" name="Сводная таблица9"/>
    <pivotTable tabId="6" name="Сводная таблица8"/>
    <pivotTable tabId="6" name="Сводная таблица7"/>
    <pivotTable tabId="6" name="Сводная таблица6"/>
    <pivotTable tabId="6" name="Сводная таблица5"/>
    <pivotTable tabId="6" name="Сводная таблица10"/>
    <pivotTable tabId="3" name="Сводная таблица1"/>
    <pivotTable tabId="3" name="Сводная таблица2"/>
    <pivotTable tabId="3" name="Сводная таблица3"/>
  </pivotTables>
  <data>
    <tabular pivotCacheId="1">
      <items count="2">
        <i x="0" s="1"/>
        <i x="1" s="1"/>
      </items>
    </tabular>
  </data>
  <extLst>
    <x:ext xmlns:x15="http://schemas.microsoft.com/office/spreadsheetml/2010/11/main" uri="{470722E0-AACD-4C17-9CDC-17EF765DBC7E}">
      <x15:slicerCacheHideItemsWithNoData/>
    </x:ext>
  </extLst>
</slicerCacheDefinition>
</file>

<file path=xl/slicerCaches/slicerCache7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Срез_В_начальных_классах1" sourceName="В начальных классах">
  <pivotTables>
    <pivotTable tabId="7" name="Сводная таблица3"/>
    <pivotTable tabId="7" name="Сводная таблица4"/>
    <pivotTable tabId="6" name="Сводная таблица9"/>
    <pivotTable tabId="6" name="Сводная таблица8"/>
    <pivotTable tabId="6" name="Сводная таблица7"/>
    <pivotTable tabId="6" name="Сводная таблица6"/>
    <pivotTable tabId="6" name="Сводная таблица5"/>
    <pivotTable tabId="6" name="Сводная таблица10"/>
    <pivotTable tabId="3" name="Сводная таблица1"/>
    <pivotTable tabId="3" name="Сводная таблица2"/>
    <pivotTable tabId="3" name="Сводная таблица3"/>
  </pivotTables>
  <data>
    <tabular pivotCacheId="1">
      <items count="2">
        <i x="0" s="1"/>
        <i x="1" s="1" nd="1"/>
      </items>
    </tabular>
  </data>
  <extLst>
    <x:ext xmlns:x15="http://schemas.microsoft.com/office/spreadsheetml/2010/11/main" uri="{470722E0-AACD-4C17-9CDC-17EF765DBC7E}">
      <x15:slicerCacheHideItemsWithNoData/>
    </x:ext>
  </extLst>
</slicerCacheDefinition>
</file>

<file path=xl/slicerCaches/slicerCache8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Срез_В_5–6_х_классах1" sourceName="В 5–6-х классах">
  <pivotTables>
    <pivotTable tabId="7" name="Сводная таблица3"/>
    <pivotTable tabId="7" name="Сводная таблица4"/>
    <pivotTable tabId="6" name="Сводная таблица9"/>
    <pivotTable tabId="6" name="Сводная таблица8"/>
    <pivotTable tabId="6" name="Сводная таблица7"/>
    <pivotTable tabId="6" name="Сводная таблица6"/>
    <pivotTable tabId="6" name="Сводная таблица5"/>
    <pivotTable tabId="6" name="Сводная таблица10"/>
    <pivotTable tabId="3" name="Сводная таблица1"/>
    <pivotTable tabId="3" name="Сводная таблица2"/>
    <pivotTable tabId="3" name="Сводная таблица3"/>
  </pivotTables>
  <data>
    <tabular pivotCacheId="1">
      <items count="2">
        <i x="0" s="1"/>
        <i x="1" s="1"/>
      </items>
    </tabular>
  </data>
  <extLst>
    <x:ext xmlns:x15="http://schemas.microsoft.com/office/spreadsheetml/2010/11/main" uri="{470722E0-AACD-4C17-9CDC-17EF765DBC7E}">
      <x15:slicerCacheHideItemsWithNoData/>
    </x:ext>
  </extLst>
</slicerCacheDefinition>
</file>

<file path=xl/slicerCaches/slicerCache9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Срез_В_7_х_классах1" sourceName="В 7-х классах">
  <pivotTables>
    <pivotTable tabId="7" name="Сводная таблица3"/>
    <pivotTable tabId="7" name="Сводная таблица4"/>
    <pivotTable tabId="6" name="Сводная таблица9"/>
    <pivotTable tabId="6" name="Сводная таблица8"/>
    <pivotTable tabId="6" name="Сводная таблица7"/>
    <pivotTable tabId="6" name="Сводная таблица6"/>
    <pivotTable tabId="6" name="Сводная таблица5"/>
    <pivotTable tabId="6" name="Сводная таблица10"/>
    <pivotTable tabId="3" name="Сводная таблица1"/>
    <pivotTable tabId="3" name="Сводная таблица2"/>
    <pivotTable tabId="3" name="Сводная таблица3"/>
  </pivotTables>
  <data>
    <tabular pivotCacheId="1">
      <items count="2">
        <i x="0" s="1"/>
        <i x="1" s="1" nd="1"/>
      </items>
    </tabular>
  </data>
  <extLst>
    <x:ext xmlns:x15="http://schemas.microsoft.com/office/spreadsheetml/2010/11/main" uri="{470722E0-AACD-4C17-9CDC-17EF765DBC7E}">
      <x15:slicerCacheHideItemsWithNoData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Школа 3" cache="Срез_Выберите_вашу_школу__Выпадающий_список1" caption="Школа" style="Серый срез без границ" rowHeight="257175"/>
  <slicer name="Пол 3" cache="Срез_7._Ваш_пол__Одиночный_выбор1" caption="Пол" style="Серый срез без границ" rowHeight="257175"/>
  <slicer name="Возраст 3" cache="Срез_8._Сколько_вам_лет?__Одиночный_выбор1" caption="Возраст" style="Серый срез без границ" rowHeight="257175"/>
  <slicer name="Стаж в целом 3" cache="Срез_9._Какой_у_вас_педагогический_стаж_в_целом?__Одиночный_выбор1" caption="Стаж в целом" style="Серый срез без границ" rowHeight="257175"/>
  <slicer name="Стаж в этой школе (на руководящей должности) 3" cache="Срез_10._Как_долго_вы_работаете_на_административной_должности__директором__заместителем_директора__руководителем_структурного_подразделения_и_т._п.__вашей_школы?__Одиночный_выбор1" caption="Стаж в этой школе (на руководящей должности)" style="Серый срез без границ" rowHeight="257175"/>
  <slicer name="Ведут уроки 3" cache="Срез_11._Преподаете_ли_вы_одновременно_с_выполнением_административной_работы?__Одиночный_выбор1" caption="Ведут уроки" style="Серый срез без границ" rowHeight="257175"/>
  <slicer name="– в начальных классах 3" cache="Срез_В_начальных_классах1" caption="– в начальных классах" style="Серый срез без границ" rowHeight="257175"/>
  <slicer name="– в 5–6-х классах 3" cache="Срез_В_5–6_х_классах1" caption="– в 5–6-х классах" style="Серый срез без границ" rowHeight="257175"/>
  <slicer name="– в 7-х классах 3" cache="Срез_В_7_х_классах1" caption="– в 7-х классах" style="Серый срез без границ" rowHeight="257175"/>
  <slicer name="– в 8-х классах 3" cache="Срез_В_8_х_классах1" caption="– в 8-х классах" style="Серый срез без границ" rowHeight="257175"/>
  <slicer name="– в 9-х классах 3" cache="Срез_В_9_х_классах1" caption="– в 9-х классах" style="Серый срез без границ" rowHeight="257175"/>
  <slicer name="– в 10-х классах 3" cache="Срез_В_10_х_классах1" caption="– в 10-х классах" style="Серый срез без границ" rowHeight="257175"/>
  <slicer name="– в 11-х классах 3" cache="Срез_В_11_х_классах1" caption="– в 11-х классах" style="Серый срез без границ" rowHeight="257175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Школа 4" cache="Срез_Выберите_вашу_школу__Выпадающий_список1" caption="Школа" style="Серый срез без границ" rowHeight="257175"/>
  <slicer name="Пол 4" cache="Срез_7._Ваш_пол__Одиночный_выбор1" caption="Пол" style="Серый срез без границ" rowHeight="257175"/>
  <slicer name="Возраст 4" cache="Срез_8._Сколько_вам_лет?__Одиночный_выбор1" caption="Возраст" style="Серый срез без границ" rowHeight="257175"/>
  <slicer name="Стаж в целом 4" cache="Срез_9._Какой_у_вас_педагогический_стаж_в_целом?__Одиночный_выбор1" caption="Стаж в целом" style="Серый срез без границ" rowHeight="257175"/>
  <slicer name="Стаж в этой школе (на руководящей должности) 4" cache="Срез_10._Как_долго_вы_работаете_на_административной_должности__директором__заместителем_директора__руководителем_структурного_подразделения_и_т._п.__вашей_школы?__Одиночный_выбор1" caption="Стаж в этой школе (на руководящей должности)" style="Серый срез без границ" rowHeight="257175"/>
  <slicer name="Ведут уроки 4" cache="Срез_11._Преподаете_ли_вы_одновременно_с_выполнением_административной_работы?__Одиночный_выбор1" caption="Ведут уроки" style="Серый срез без границ" rowHeight="257175"/>
  <slicer name="– в начальных классах 4" cache="Срез_В_начальных_классах1" caption="– в начальных классах" style="Серый срез без границ" rowHeight="257175"/>
  <slicer name="– в 5–6-х классах 4" cache="Срез_В_5–6_х_классах1" caption="– в 5–6-х классах" style="Серый срез без границ" rowHeight="257175"/>
  <slicer name="– в 7-х классах 4" cache="Срез_В_7_х_классах1" caption="– в 7-х классах" style="Серый срез без границ" rowHeight="257175"/>
  <slicer name="– в 8-х классах 4" cache="Срез_В_8_х_классах1" caption="– в 8-х классах" style="Серый срез без границ" rowHeight="257175"/>
  <slicer name="– в 9-х классах 4" cache="Срез_В_9_х_классах1" caption="– в 9-х классах" style="Серый срез без границ" rowHeight="257175"/>
  <slicer name="– в 10-х классах 4" cache="Срез_В_10_х_классах1" caption="– в 10-х классах" style="Серый срез без границ" rowHeight="257175"/>
  <slicer name="– в 11-х классах 4" cache="Срез_В_11_х_классах1" caption="– в 11-х классах" style="Серый срез без границ" rowHeight="257175"/>
</slicers>
</file>

<file path=xl/slicers/slicer3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Школа 5" cache="Срез_Выберите_вашу_школу__Выпадающий_список1" caption="Школа" style="Серый срез без границ" rowHeight="257175"/>
  <slicer name="Пол 5" cache="Срез_7._Ваш_пол__Одиночный_выбор1" caption="Пол" style="Серый срез без границ" rowHeight="257175"/>
  <slicer name="Возраст 5" cache="Срез_8._Сколько_вам_лет?__Одиночный_выбор1" caption="Возраст" style="Серый срез без границ" rowHeight="257175"/>
  <slicer name="Стаж в целом 5" cache="Срез_9._Какой_у_вас_педагогический_стаж_в_целом?__Одиночный_выбор1" caption="Стаж в целом" style="Серый срез без границ" rowHeight="257175"/>
  <slicer name="Стаж в этой школе (на руководящей должности) 5" cache="Срез_10._Как_долго_вы_работаете_на_административной_должности__директором__заместителем_директора__руководителем_структурного_подразделения_и_т._п.__вашей_школы?__Одиночный_выбор1" caption="Стаж в этой школе (на руководящей должности)" style="Серый срез без границ" rowHeight="257175"/>
  <slicer name="Ведут уроки 5" cache="Срез_11._Преподаете_ли_вы_одновременно_с_выполнением_административной_работы?__Одиночный_выбор1" caption="Ведут уроки" style="Серый срез без границ" rowHeight="257175"/>
  <slicer name="– в начальных классах 5" cache="Срез_В_начальных_классах1" caption="– в начальных классах" style="Серый срез без границ" rowHeight="257175"/>
  <slicer name="– в 5–6-х классах 5" cache="Срез_В_5–6_х_классах1" caption="– в 5–6-х классах" style="Серый срез без границ" rowHeight="257175"/>
  <slicer name="– в 7-х классах 5" cache="Срез_В_7_х_классах1" caption="– в 7-х классах" style="Серый срез без границ" rowHeight="257175"/>
  <slicer name="– в 8-х классах 5" cache="Срез_В_8_х_классах1" caption="– в 8-х классах" style="Серый срез без границ" rowHeight="257175"/>
  <slicer name="– в 9-х классах 5" cache="Срез_В_9_х_классах1" caption="– в 9-х классах" style="Серый срез без границ" rowHeight="257175"/>
  <slicer name="– в 10-х классах 5" cache="Срез_В_10_х_классах1" caption="– в 10-х классах" style="Серый срез без границ" rowHeight="257175"/>
  <slicer name="– в 11-х классах 5" cache="Срез_В_11_х_классах1" caption="– в 11-х классах" style="Серый срез без границ" rowHeight="257175"/>
</slicers>
</file>

<file path=xl/tables/table1.xml><?xml version="1.0" encoding="utf-8"?>
<table xmlns="http://schemas.openxmlformats.org/spreadsheetml/2006/main" id="1" name="Таблица1" displayName="Таблица1" ref="A1:HJ4" totalsRowShown="0">
  <autoFilter ref="A1:HJ4"/>
  <tableColumns count="218">
    <tableColumn id="1" name="Столбец1" dataDxfId="218"/>
    <tableColumn id="2" name="Столбец2" dataDxfId="217"/>
    <tableColumn id="3" name="Столбец3" dataDxfId="216"/>
    <tableColumn id="4" name="Столбец4" dataDxfId="215"/>
    <tableColumn id="5" name="Столбец5" dataDxfId="214"/>
    <tableColumn id="6" name="Роль" dataDxfId="213"/>
    <tableColumn id="7" name="Столбец7" dataDxfId="212"/>
    <tableColumn id="8" name="Столбец8" dataDxfId="211"/>
    <tableColumn id="9" name="Столбец9"/>
    <tableColumn id="10" name="Выберите вашу школу (Выпадающий список)" dataDxfId="210"/>
    <tableColumn id="11" name="1. Что из перечисленного наиболее важно лично для вас? (Одиночный выбор)" dataDxfId="209"/>
    <tableColumn id="12" name="2.  Как вы относитесь к конкуренции между людьми? (Одиночный выбор)" dataDxfId="208"/>
    <tableColumn id="13" name="3. Какое высказывание точнее всего отражает вашу позицию в конфликтных ситуациях? (Одиночный выбор)" dataDxfId="207"/>
    <tableColumn id="14" name="4. Как, по вашему мнению, стоит рассаживать учеников в классе? (Одиночный выбор)" dataDxfId="206"/>
    <tableColumn id="15" name="5. Что для вас важно на уроке? (Одиночный выбор)" dataDxfId="205"/>
    <tableColumn id="16" name="6. Как, по вашему мнению, лучше всего разрешать конфликты между учениками (в большинстве случаев)? (Одиночный выбор)" dataDxfId="204"/>
    <tableColumn id="17" name="7. Почти у каждого человека есть увлечение. Кто-то занимается спортом, кто-то интересуется музыкой, коллекционирует и т. д. Что для вас было определяющим при выборе хобби? (Одиночный выбор)" dataDxfId="203"/>
    <tableColumn id="18" name="8. Что из перечисленного лучше всего помогает вам достигать поставленных целей? (Одиночный выбор)" dataDxfId="202"/>
    <tableColumn id="19" name="9. Если ваше мнение отличается от мнения большинства, что делаете в такой ситуации? (Одиночный выбор)" dataDxfId="201"/>
    <tableColumn id="20" name="10. Какую характеристику вы могли бы в большей степени отнести к себе? (Одиночный выбор)" dataDxfId="200"/>
    <tableColumn id="21" name="11. От чего, по вашему мнению, зависит успех человека в жизни? (Одиночный выбор)" dataDxfId="199"/>
    <tableColumn id="22" name="12. По вашему мнению, травля (постоянные издевательства) в школе – это в первую очередь проблема: (Одиночный выбор)" dataDxfId="198"/>
    <tableColumn id="23" name="13. Какие вопросы на уроке представляются вам наиболее полезными для ребенка? (Одиночный выбор)" dataDxfId="197"/>
    <tableColumn id="24" name="14. Коллега неожиданно предложил вашему ученику поучаствовать в олимпиаде. Ребенку в целом интересно, но до олимпиады остается месяц. Что бы вы ему посоветовали? (Одиночный выбор)" dataDxfId="196"/>
    <tableColumn id="25" name="15.  Продолжите высказывание: «Я считаю, что школьные правила должны…» (Одиночный выбор)" dataDxfId="195"/>
    <tableColumn id="26" name="16. Вашим ученикам нужно выбрать одежду, чтобы пойти на неформальное школьное событие (вечеринку, дискотеку, чаепитие и др.). Что бы вы им сказали? (Одиночный выбор)" dataDxfId="194"/>
    <tableColumn id="27" name="17. Кто в большей степени влияет на события в вашей повседневной жизни? (Одиночный выбор)" dataDxfId="193"/>
    <tableColumn id="28" name="18. Когда вам по какой-либо причине становится тревожно, что вы обычно делаете? (Одиночный выбор)" dataDxfId="192"/>
    <tableColumn id="29" name="19. Что вас меньше всего раздражает в людях? (Одиночный выбор)" dataDxfId="191"/>
    <tableColumn id="30" name="20. Как бы вам хотелось достигать успеха в жизни? (Одиночный выбор)" dataDxfId="190"/>
    <tableColumn id="31" name="21. Как, по вашему мнению, надо преодолевать трудности? (Одиночный выбор)" dataDxfId="189"/>
    <tableColumn id="32" name="22. В школе необходимо обсудить и решить, какие кружки и секции открыть в новом учебном году. Какая позиция вам ближе всего? (Одиночный выбор)" dataDxfId="188"/>
    <tableColumn id="33" name="23. Что для ребенка, по вашему мнению, должно быть самым главным в учебе? (Одиночный выбор)" dataDxfId="187"/>
    <tableColumn id="34" name="24. С одним из учеников почти никто в классе не разговаривает, у него нет друзей, его обижают. Как бы вы посоветовали поступить классному руководителю? (Одиночный выбор)" dataDxfId="186"/>
    <tableColumn id="35" name="25. Чем обычно занимаетесь в выходные? (Одиночный выбор)" dataDxfId="185"/>
    <tableColumn id="36" name="26. Что вы делаете, если нужно что-то исправить или улучшить в вашей работе? (Одиночный выбор)" dataDxfId="184"/>
    <tableColumn id="37" name="27. С кем обычно советуетесь в трудной ситуации? (Одиночный выбор)" dataDxfId="183"/>
    <tableColumn id="127" name="Ключ 1-1" dataDxfId="182">
      <calculatedColumnFormula>IF(OR(K2="Следование правилам и требованиям",
K2="Конкуренция помогает человеку занять лучшее место в жизни, влиять на других людей",
K2="Жираф большой – ему видней",
K2="Так, как решил учитель (классный руководитель), который хорошо знает учеников",
K2="Чтобы дети выполняли требования учителя",
K2="Привлекать к их разрешению педагогов и руководство школы, которые отвечают за дисциплину",
K2="Направления, которые сейчас актуальны и поощряются в стране (например, волонтёрство, патриотические акции, ЗОЖ и др.)",
K2="Следование установленным требованиям и правилам",
K2="Отказываюсь от своего мнения в пользу мнения более авторитетного человека",
K2="Я исполнительный (-ая), следую правилам",
K2="От влиятельных людей, которые помогают продвигаться к успеху",
K2="Руководства школы и учителей, которые допускают травлю",
K2="Вопросы, которые сам учитель считает наиболее важными по данной теме",
K2="Если учитель сказал, то надо обязательно участвовать",
K2="Устанавливаться руководством школы",
K2="Объяснил (-а) бы, что на подобные праздники положено одеваться в соответствии со школьными правилами",
K2="Авторитетные и значимые люди – например, вышестоящие руководители",
K2="Обращаюсь к человеку, который знает, как правильно поступить",
K2="Преклонение перед руководителем, следование исключительно инструкциям от него",
K2="В результате четкого выполнения поставленной задачи",
K2="Лучше обратиться к тому, кто может за меня решить, как преодолеть трудности",
K2="Ничего не обсуждать – решение за школьной администрацией",
K2="Получать высокие баллы на контрольных и экзаменах",
K2="Принять меры административного характера",
K2="Решаю задачи, которые передо мной поставлены",
K2="Спрашиваю у вышестоящего руководства, как это лучше сделать",
K2="С вышестоящим руководителем или другим авторитетным человеком, который точно знает, как правильно поступить"
),"1",
IF(OR(K2="Соблюдение традиций (сложившихся обычаев, проверенных временем образцов)",
K2="Конкуренция вредна, она разрушает сложившиеся отношения",
K2="Бог дал родню, а чёрт вражду",
K2="Так, как принято в школе (например, по алфавиту, по росту, мальчик с девочкой и т. п.)",
K2="Чтобы дети вели себя «как положено»",
K2="Так же, как их обычно разрешали",
K2="Увлечения родных и близких, поддержка семейных хобби (сбор грибов, рыбалка, настольные игры и т. п.)",
K2="Опора на мудрость и опыт старшего поколения",
K2="Сохраняю своё личное мнение втайне, чтобы не нарушить сложившийся порядок",
K2="Я следую традициям, не люблю изменения",
K2="От семьи, в которой человек родился",
K2="Ничья. Так сложились обстоятельства",
K2="Типичные вопросы, которые задают практически на всех уроках",
K2="Если он достойно выступит, им будут гордиться дома. Посоветую участвовать",
K2="Оставаться неизменными, ведь они проверены временем",
K2="Дал (-а) бы конкретный совет, я старше, мне виднее",
K2="Никто, жизнь каждого человека предопределена свыше",
K2="Действую так же, как действовало старшее поколение в подобной ситуации",
K2="Избегание любых изменений, боязнь нового",
K2="Благодаря удаче",
K2="Чтобы преодолеть трудности, нужно дождаться благоприятной для этого ситуации",
K2="Оставить те кружки и секции, которые уже есть в школе",
K2="Быть не хуже других, не отставать",
K2="Спокойно отнестись к этой ситуации, потому что в школе всегда были, есть и будут такие ученики",
K2="В нашей семье есть традиции (ходим в театр, готовим обед и т. п.)",
K2="Узнаю, как подобную работу делали раньше",
K2="С близкими, которые хорошо меня знают и понимают, что можно предпринять",
),
"2",
IF(OR(K2="Принятие решения совместно с другими людьми",
K2="Конкуренция хороша до тех пор, пока полезна для всего коллектива",
K2="Один в поле не воин",
K2="Учителю (классному руководителю) стоит обсудить этот вопрос с классом, вместе выработать и принять общее решение",
K2="Чтобы дети учились взаимодействовать",
K2="Обсуждать конфликт среди одноклассников и стараться найти решение, с которым большинство согласится",
K2="Интересы друзей, благодаря которым всегда есть общие темы для разговора и повод провести время вместе",
K2="Работа в группе, команде",
K2="Признаю право принять решение большинством голосов",
K2="Я люблю работать в коллективе",
K2="От того, в каком коллективе работает или учится человек",
K2="Всего коллектива, в котором есть случаи травли",
K2="Вопросы, ответы на которые ученики могут обсудить совместно",
K2="Если кто-то еще из класса будет готовиться и участвовать, посоветую присоединиться",
K2="Приниматься решением всего школьного коллектива",
K2="Предложил (-а) бы обсудить в классе и решить, в чем лучше всего прийти",
K2="Коллектив – друзья, коллеги и/или др.",
K2="Иду в компанию к друзьям, знакомым или коллегам, чтобы обсудить то, что тревожит",
K2="Подстраивание под мнение большинства, отсутствие своей позиции и своего мнения",
K2="Благодаря слаженной работе команды, сотрудничеству с другими людьми",
K2="С трудностями нужно справляться сообща",
K2="Открыть кружки и секции, которые интересны большинству",
K2="Учиться общаться с людьми",
K2="Обсудить ситуацию в классе",
K2="Всегда по-разному, главное, чтобы в компании (друзей, близких, родных и т. д.)",
K2="Обсуждаю в коллективе",
K2="С друзьями или знакомыми (несколькими людьми)"
),
"3","4")))</calculatedColumnFormula>
    </tableColumn>
    <tableColumn id="128" name="Ключ 1-2" dataDxfId="181">
      <calculatedColumnFormula>IF(OR(L2="Следование правилам и требованиям",
L2="Конкуренция помогает человеку занять лучшее место в жизни, влиять на других людей",
L2="Жираф большой – ему видней",
L2="Так, как решил учитель (классный руководитель), который хорошо знает учеников",
L2="Чтобы дети выполняли требования учителя",
L2="Привлекать к их разрешению педагогов и руководство школы, которые отвечают за дисциплину",
L2="Направления, которые сейчас актуальны и поощряются в стране (например, волонтёрство, патриотические акции, ЗОЖ и др.)",
L2="Следование установленным требованиям и правилам",
L2="Отказываюсь от своего мнения в пользу мнения более авторитетного человека",
L2="Я исполнительный (-ая), следую правилам",
L2="От влиятельных людей, которые помогают продвигаться к успеху",
L2="Руководства школы и учителей, которые допускают травлю",
L2="Вопросы, которые сам учитель считает наиболее важными по данной теме",
L2="Если учитель сказал, то надо обязательно участвовать",
L2="Устанавливаться руководством школы",
L2="Объяснил (-а) бы, что на подобные праздники положено одеваться в соответствии со школьными правилами",
L2="Авторитетные и значимые люди – например, вышестоящие руководители",
L2="Обращаюсь к человеку, который знает, как правильно поступить",
L2="Преклонение перед руководителем, следование исключительно инструкциям от него",
L2="В результате четкого выполнения поставленной задачи",
L2="Лучше обратиться к тому, кто может за меня решить, как преодолеть трудности",
L2="Ничего не обсуждать – решение за школьной администрацией",
L2="Получать высокие баллы на контрольных и экзаменах",
L2="Принять меры административного характера",
L2="Решаю задачи, которые передо мной поставлены",
L2="Спрашиваю у вышестоящего руководства, как это лучше сделать",
L2="С вышестоящим руководителем или другим авторитетным человеком, который точно знает, как правильно поступить"
),"1",
IF(OR(L2="Соблюдение традиций (сложившихся обычаев, проверенных временем образцов)",
L2="Конкуренция вредна, она разрушает сложившиеся отношения",
L2="Бог дал родню, а чёрт вражду",
L2="Так, как принято в школе (например, по алфавиту, по росту, мальчик с девочкой и т. п.)",
L2="Чтобы дети вели себя «как положено»",
L2="Так же, как их обычно разрешали",
L2="Увлечения родных и близких, поддержка семейных хобби (сбор грибов, рыбалка, настольные игры и т. п.)",
L2="Опора на мудрость и опыт старшего поколения",
L2="Сохраняю своё личное мнение втайне, чтобы не нарушить сложившийся порядок",
L2="Я следую традициям, не люблю изменения",
L2="От семьи, в которой человек родился",
L2="Ничья. Так сложились обстоятельства",
L2="Типичные вопросы, которые задают практически на всех уроках",
L2="Если он достойно выступит, им будут гордиться дома. Посоветую участвовать",
L2="Оставаться неизменными, ведь они проверены временем",
L2="Дал (-а) бы конкретный совет, я старше, мне виднее",
L2="Никто, жизнь каждого человека предопределена свыше",
L2="Действую так же, как действовало старшее поколение в подобной ситуации",
L2="Избегание любых изменений, боязнь нового",
L2="Благодаря удаче",
L2="Чтобы преодолеть трудности, нужно дождаться благоприятной для этого ситуации",
L2="Оставить те кружки и секции, которые уже есть в школе",
L2="Быть не хуже других, не отставать",
L2="Спокойно отнестись к этой ситуации, потому что в школе всегда были, есть и будут такие ученики",
L2="В нашей семье есть традиции (ходим в театр, готовим обед и т. п.)",
L2="Узнаю, как подобную работу делали раньше",
L2="С близкими, которые хорошо меня знают и понимают, что можно предпринять",
),
"2",
IF(OR(L2="Принятие решения совместно с другими людьми",
L2="Конкуренция хороша до тех пор, пока полезна для всего коллектива",
L2="Один в поле не воин",
L2="Учителю (классному руководителю) стоит обсудить этот вопрос с классом, вместе выработать и принять общее решение",
L2="Чтобы дети учились взаимодействовать",
L2="Обсуждать конфликт среди одноклассников и стараться найти решение, с которым большинство согласится",
L2="Интересы друзей, благодаря которым всегда есть общие темы для разговора и повод провести время вместе",
L2="Работа в группе, команде",
L2="Признаю право принять решение большинством голосов",
L2="Я люблю работать в коллективе",
L2="От того, в каком коллективе работает или учится человек",
L2="Всего коллектива, в котором есть случаи травли",
L2="Вопросы, ответы на которые ученики могут обсудить совместно",
L2="Если кто-то еще из класса будет готовиться и участвовать, посоветую присоединиться",
L2="Приниматься решением всего школьного коллектива",
L2="Предложил (-а) бы обсудить в классе и решить, в чем лучше всего прийти",
L2="Коллектив – друзья, коллеги и/или др.",
L2="Иду в компанию к друзьям, знакомым или коллегам, чтобы обсудить то, что тревожит",
L2="Подстраивание под мнение большинства, отсутствие своей позиции и своего мнения",
L2="Благодаря слаженной работе команды, сотрудничеству с другими людьми",
L2="С трудностями нужно справляться сообща",
L2="Открыть кружки и секции, которые интересны большинству",
L2="Учиться общаться с людьми",
L2="Обсудить ситуацию в классе",
L2="Всегда по-разному, главное, чтобы в компании (друзей, близких, родных и т. д.)",
L2="Обсуждаю в коллективе",
L2="С друзьями или знакомыми (несколькими людьми)"
),
"3","4")))</calculatedColumnFormula>
    </tableColumn>
    <tableColumn id="129" name="Ключ 1-3" dataDxfId="180">
      <calculatedColumnFormula>IF(OR(M2="Следование правилам и требованиям",
M2="Конкуренция помогает человеку занять лучшее место в жизни, влиять на других людей",
M2="Жираф большой – ему видней",
M2="Так, как решил учитель (классный руководитель), который хорошо знает учеников",
M2="Чтобы дети выполняли требования учителя",
M2="Привлекать к их разрешению педагогов и руководство школы, которые отвечают за дисциплину",
M2="Направления, которые сейчас актуальны и поощряются в стране (например, волонтёрство, патриотические акции, ЗОЖ и др.)",
M2="Следование установленным требованиям и правилам",
M2="Отказываюсь от своего мнения в пользу мнения более авторитетного человека",
M2="Я исполнительный (-ая), следую правилам",
M2="От влиятельных людей, которые помогают продвигаться к успеху",
M2="Руководства школы и учителей, которые допускают травлю",
M2="Вопросы, которые сам учитель считает наиболее важными по данной теме",
M2="Если учитель сказал, то надо обязательно участвовать",
M2="Устанавливаться руководством школы",
M2="Объяснил (-а) бы, что на подобные праздники положено одеваться в соответствии со школьными правилами",
M2="Авторитетные и значимые люди – например, вышестоящие руководители",
M2="Обращаюсь к человеку, который знает, как правильно поступить",
M2="Преклонение перед руководителем, следование исключительно инструкциям от него",
M2="В результате четкого выполнения поставленной задачи",
M2="Лучше обратиться к тому, кто может за меня решить, как преодолеть трудности",
M2="Ничего не обсуждать – решение за школьной администрацией",
M2="Получать высокие баллы на контрольных и экзаменах",
M2="Принять меры административного характера",
M2="Решаю задачи, которые передо мной поставлены",
M2="Спрашиваю у вышестоящего руководства, как это лучше сделать",
M2="С вышестоящим руководителем или другим авторитетным человеком, который точно знает, как правильно поступить"
),"1",
IF(OR(M2="Соблюдение традиций (сложившихся обычаев, проверенных временем образцов)",
M2="Конкуренция вредна, она разрушает сложившиеся отношения",
M2="Бог дал родню, а чёрт вражду",
M2="Так, как принято в школе (например, по алфавиту, по росту, мальчик с девочкой и т. п.)",
M2="Чтобы дети вели себя «как положено»",
M2="Так же, как их обычно разрешали",
M2="Увлечения родных и близких, поддержка семейных хобби (сбор грибов, рыбалка, настольные игры и т. п.)",
M2="Опора на мудрость и опыт старшего поколения",
M2="Сохраняю своё личное мнение втайне, чтобы не нарушить сложившийся порядок",
M2="Я следую традициям, не люблю изменения",
M2="От семьи, в которой человек родился",
M2="Ничья. Так сложились обстоятельства",
M2="Типичные вопросы, которые задают практически на всех уроках",
M2="Если он достойно выступит, им будут гордиться дома. Посоветую участвовать",
M2="Оставаться неизменными, ведь они проверены временем",
M2="Дал (-а) бы конкретный совет, я старше, мне виднее",
M2="Никто, жизнь каждого человека предопределена свыше",
M2="Действую так же, как действовало старшее поколение в подобной ситуации",
M2="Избегание любых изменений, боязнь нового",
M2="Благодаря удаче",
M2="Чтобы преодолеть трудности, нужно дождаться благоприятной для этого ситуации",
M2="Оставить те кружки и секции, которые уже есть в школе",
M2="Быть не хуже других, не отставать",
M2="Спокойно отнестись к этой ситуации, потому что в школе всегда были, есть и будут такие ученики",
M2="В нашей семье есть традиции (ходим в театр, готовим обед и т. п.)",
M2="Узнаю, как подобную работу делали раньше",
M2="С близкими, которые хорошо меня знают и понимают, что можно предпринять",
),
"2",
IF(OR(M2="Принятие решения совместно с другими людьми",
M2="Конкуренция хороша до тех пор, пока полезна для всего коллектива",
M2="Один в поле не воин",
M2="Учителю (классному руководителю) стоит обсудить этот вопрос с классом, вместе выработать и принять общее решение",
M2="Чтобы дети учились взаимодействовать",
M2="Обсуждать конфликт среди одноклассников и стараться найти решение, с которым большинство согласится",
M2="Интересы друзей, благодаря которым всегда есть общие темы для разговора и повод провести время вместе",
M2="Работа в группе, команде",
M2="Признаю право принять решение большинством голосов",
M2="Я люблю работать в коллективе",
M2="От того, в каком коллективе работает или учится человек",
M2="Всего коллектива, в котором есть случаи травли",
M2="Вопросы, ответы на которые ученики могут обсудить совместно",
M2="Если кто-то еще из класса будет готовиться и участвовать, посоветую присоединиться",
M2="Приниматься решением всего школьного коллектива",
M2="Предложил (-а) бы обсудить в классе и решить, в чем лучше всего прийти",
M2="Коллектив – друзья, коллеги и/или др.",
M2="Иду в компанию к друзьям, знакомым или коллегам, чтобы обсудить то, что тревожит",
M2="Подстраивание под мнение большинства, отсутствие своей позиции и своего мнения",
M2="Благодаря слаженной работе команды, сотрудничеству с другими людьми",
M2="С трудностями нужно справляться сообща",
M2="Открыть кружки и секции, которые интересны большинству",
M2="Учиться общаться с людьми",
M2="Обсудить ситуацию в классе",
M2="Всегда по-разному, главное, чтобы в компании (друзей, близких, родных и т. д.)",
M2="Обсуждаю в коллективе",
M2="С друзьями или знакомыми (несколькими людьми)"
),
"3","4")))</calculatedColumnFormula>
    </tableColumn>
    <tableColumn id="130" name="Ключ 1-4" dataDxfId="179">
      <calculatedColumnFormula>IF(OR(N2="Следование правилам и требованиям",
N2="Конкуренция помогает человеку занять лучшее место в жизни, влиять на других людей",
N2="Жираф большой – ему видней",
N2="Так, как решил учитель (классный руководитель), который хорошо знает учеников",
N2="Чтобы дети выполняли требования учителя",
N2="Привлекать к их разрешению педагогов и руководство школы, которые отвечают за дисциплину",
N2="Направления, которые сейчас актуальны и поощряются в стране (например, волонтёрство, патриотические акции, ЗОЖ и др.)",
N2="Следование установленным требованиям и правилам",
N2="Отказываюсь от своего мнения в пользу мнения более авторитетного человека",
N2="Я исполнительный (-ая), следую правилам",
N2="От влиятельных людей, которые помогают продвигаться к успеху",
N2="Руководства школы и учителей, которые допускают травлю",
N2="Вопросы, которые сам учитель считает наиболее важными по данной теме",
N2="Если учитель сказал, то надо обязательно участвовать",
N2="Устанавливаться руководством школы",
N2="Объяснил (-а) бы, что на подобные праздники положено одеваться в соответствии со школьными правилами",
N2="Авторитетные и значимые люди – например, вышестоящие руководители",
N2="Обращаюсь к человеку, который знает, как правильно поступить",
N2="Преклонение перед руководителем, следование исключительно инструкциям от него",
N2="В результате четкого выполнения поставленной задачи",
N2="Лучше обратиться к тому, кто может за меня решить, как преодолеть трудности",
N2="Ничего не обсуждать – решение за школьной администрацией",
N2="Получать высокие баллы на контрольных и экзаменах",
N2="Принять меры административного характера",
N2="Решаю задачи, которые передо мной поставлены",
N2="Спрашиваю у вышестоящего руководства, как это лучше сделать",
N2="С вышестоящим руководителем или другим авторитетным человеком, который точно знает, как правильно поступить"
),"1",
IF(OR(N2="Соблюдение традиций (сложившихся обычаев, проверенных временем образцов)",
N2="Конкуренция вредна, она разрушает сложившиеся отношения",
N2="Бог дал родню, а чёрт вражду",
N2="Так, как принято в школе (например, по алфавиту, по росту, мальчик с девочкой и т. п.)",
N2="Чтобы дети вели себя «как положено»",
N2="Так же, как их обычно разрешали",
N2="Увлечения родных и близких, поддержка семейных хобби (сбор грибов, рыбалка, настольные игры и т. п.)",
N2="Опора на мудрость и опыт старшего поколения",
N2="Сохраняю своё личное мнение втайне, чтобы не нарушить сложившийся порядок",
N2="Я следую традициям, не люблю изменения",
N2="От семьи, в которой человек родился",
N2="Ничья. Так сложились обстоятельства",
N2="Типичные вопросы, которые задают практически на всех уроках",
N2="Если он достойно выступит, им будут гордиться дома. Посоветую участвовать",
N2="Оставаться неизменными, ведь они проверены временем",
N2="Дал (-а) бы конкретный совет, я старше, мне виднее",
N2="Никто, жизнь каждого человека предопределена свыше",
N2="Действую так же, как действовало старшее поколение в подобной ситуации",
N2="Избегание любых изменений, боязнь нового",
N2="Благодаря удаче",
N2="Чтобы преодолеть трудности, нужно дождаться благоприятной для этого ситуации",
N2="Оставить те кружки и секции, которые уже есть в школе",
N2="Быть не хуже других, не отставать",
N2="Спокойно отнестись к этой ситуации, потому что в школе всегда были, есть и будут такие ученики",
N2="В нашей семье есть традиции (ходим в театр, готовим обед и т. п.)",
N2="Узнаю, как подобную работу делали раньше",
N2="С близкими, которые хорошо меня знают и понимают, что можно предпринять",
),
"2",
IF(OR(N2="Принятие решения совместно с другими людьми",
N2="Конкуренция хороша до тех пор, пока полезна для всего коллектива",
N2="Один в поле не воин",
N2="Учителю (классному руководителю) стоит обсудить этот вопрос с классом, вместе выработать и принять общее решение",
N2="Чтобы дети учились взаимодействовать",
N2="Обсуждать конфликт среди одноклассников и стараться найти решение, с которым большинство согласится",
N2="Интересы друзей, благодаря которым всегда есть общие темы для разговора и повод провести время вместе",
N2="Работа в группе, команде",
N2="Признаю право принять решение большинством голосов",
N2="Я люблю работать в коллективе",
N2="От того, в каком коллективе работает или учится человек",
N2="Всего коллектива, в котором есть случаи травли",
N2="Вопросы, ответы на которые ученики могут обсудить совместно",
N2="Если кто-то еще из класса будет готовиться и участвовать, посоветую присоединиться",
N2="Приниматься решением всего школьного коллектива",
N2="Предложил (-а) бы обсудить в классе и решить, в чем лучше всего прийти",
N2="Коллектив – друзья, коллеги и/или др.",
N2="Иду в компанию к друзьям, знакомым или коллегам, чтобы обсудить то, что тревожит",
N2="Подстраивание под мнение большинства, отсутствие своей позиции и своего мнения",
N2="Благодаря слаженной работе команды, сотрудничеству с другими людьми",
N2="С трудностями нужно справляться сообща",
N2="Открыть кружки и секции, которые интересны большинству",
N2="Учиться общаться с людьми",
N2="Обсудить ситуацию в классе",
N2="Всегда по-разному, главное, чтобы в компании (друзей, близких, родных и т. д.)",
N2="Обсуждаю в коллективе",
N2="С друзьями или знакомыми (несколькими людьми)"
),
"3","4")))</calculatedColumnFormula>
    </tableColumn>
    <tableColumn id="131" name="Ключ 1-5" dataDxfId="178">
      <calculatedColumnFormula>IF(OR(O2="Следование правилам и требованиям",
O2="Конкуренция помогает человеку занять лучшее место в жизни, влиять на других людей",
O2="Жираф большой – ему видней",
O2="Так, как решил учитель (классный руководитель), который хорошо знает учеников",
O2="Чтобы дети выполняли требования учителя",
O2="Привлекать к их разрешению педагогов и руководство школы, которые отвечают за дисциплину",
O2="Направления, которые сейчас актуальны и поощряются в стране (например, волонтёрство, патриотические акции, ЗОЖ и др.)",
O2="Следование установленным требованиям и правилам",
O2="Отказываюсь от своего мнения в пользу мнения более авторитетного человека",
O2="Я исполнительный (-ая), следую правилам",
O2="От влиятельных людей, которые помогают продвигаться к успеху",
O2="Руководства школы и учителей, которые допускают травлю",
O2="Вопросы, которые сам учитель считает наиболее важными по данной теме",
O2="Если учитель сказал, то надо обязательно участвовать",
O2="Устанавливаться руководством школы",
O2="Объяснил (-а) бы, что на подобные праздники положено одеваться в соответствии со школьными правилами",
O2="Авторитетные и значимые люди – например, вышестоящие руководители",
O2="Обращаюсь к человеку, который знает, как правильно поступить",
O2="Преклонение перед руководителем, следование исключительно инструкциям от него",
O2="В результате четкого выполнения поставленной задачи",
O2="Лучше обратиться к тому, кто может за меня решить, как преодолеть трудности",
O2="Ничего не обсуждать – решение за школьной администрацией",
O2="Получать высокие баллы на контрольных и экзаменах",
O2="Принять меры административного характера",
O2="Решаю задачи, которые передо мной поставлены",
O2="Спрашиваю у вышестоящего руководства, как это лучше сделать",
O2="С вышестоящим руководителем или другим авторитетным человеком, который точно знает, как правильно поступить"
),"1",
IF(OR(O2="Соблюдение традиций (сложившихся обычаев, проверенных временем образцов)",
O2="Конкуренция вредна, она разрушает сложившиеся отношения",
O2="Бог дал родню, а чёрт вражду",
O2="Так, как принято в школе (например, по алфавиту, по росту, мальчик с девочкой и т. п.)",
O2="Чтобы дети вели себя «как положено»",
O2="Так же, как их обычно разрешали",
O2="Увлечения родных и близких, поддержка семейных хобби (сбор грибов, рыбалка, настольные игры и т. п.)",
O2="Опора на мудрость и опыт старшего поколения",
O2="Сохраняю своё личное мнение втайне, чтобы не нарушить сложившийся порядок",
O2="Я следую традициям, не люблю изменения",
O2="От семьи, в которой человек родился",
O2="Ничья. Так сложились обстоятельства",
O2="Типичные вопросы, которые задают практически на всех уроках",
O2="Если он достойно выступит, им будут гордиться дома. Посоветую участвовать",
O2="Оставаться неизменными, ведь они проверены временем",
O2="Дал (-а) бы конкретный совет, я старше, мне виднее",
O2="Никто, жизнь каждого человека предопределена свыше",
O2="Действую так же, как действовало старшее поколение в подобной ситуации",
O2="Избегание любых изменений, боязнь нового",
O2="Благодаря удаче",
O2="Чтобы преодолеть трудности, нужно дождаться благоприятной для этого ситуации",
O2="Оставить те кружки и секции, которые уже есть в школе",
O2="Быть не хуже других, не отставать",
O2="Спокойно отнестись к этой ситуации, потому что в школе всегда были, есть и будут такие ученики",
O2="В нашей семье есть традиции (ходим в театр, готовим обед и т. п.)",
O2="Узнаю, как подобную работу делали раньше",
O2="С близкими, которые хорошо меня знают и понимают, что можно предпринять",
),
"2",
IF(OR(O2="Принятие решения совместно с другими людьми",
O2="Конкуренция хороша до тех пор, пока полезна для всего коллектива",
O2="Один в поле не воин",
O2="Учителю (классному руководителю) стоит обсудить этот вопрос с классом, вместе выработать и принять общее решение",
O2="Чтобы дети учились взаимодействовать",
O2="Обсуждать конфликт среди одноклассников и стараться найти решение, с которым большинство согласится",
O2="Интересы друзей, благодаря которым всегда есть общие темы для разговора и повод провести время вместе",
O2="Работа в группе, команде",
O2="Признаю право принять решение большинством голосов",
O2="Я люблю работать в коллективе",
O2="От того, в каком коллективе работает или учится человек",
O2="Всего коллектива, в котором есть случаи травли",
O2="Вопросы, ответы на которые ученики могут обсудить совместно",
O2="Если кто-то еще из класса будет готовиться и участвовать, посоветую присоединиться",
O2="Приниматься решением всего школьного коллектива",
O2="Предложил (-а) бы обсудить в классе и решить, в чем лучше всего прийти",
O2="Коллектив – друзья, коллеги и/или др.",
O2="Иду в компанию к друзьям, знакомым или коллегам, чтобы обсудить то, что тревожит",
O2="Подстраивание под мнение большинства, отсутствие своей позиции и своего мнения",
O2="Благодаря слаженной работе команды, сотрудничеству с другими людьми",
O2="С трудностями нужно справляться сообща",
O2="Открыть кружки и секции, которые интересны большинству",
O2="Учиться общаться с людьми",
O2="Обсудить ситуацию в классе",
O2="Всегда по-разному, главное, чтобы в компании (друзей, близких, родных и т. д.)",
O2="Обсуждаю в коллективе",
O2="С друзьями или знакомыми (несколькими людьми)"
),
"3","4")))</calculatedColumnFormula>
    </tableColumn>
    <tableColumn id="132" name="Ключ 1-6" dataDxfId="177">
      <calculatedColumnFormula>IF(OR(P2="Следование правилам и требованиям",
P2="Конкуренция помогает человеку занять лучшее место в жизни, влиять на других людей",
P2="Жираф большой – ему видней",
P2="Так, как решил учитель (классный руководитель), который хорошо знает учеников",
P2="Чтобы дети выполняли требования учителя",
P2="Привлекать к их разрешению педагогов и руководство школы, которые отвечают за дисциплину",
P2="Направления, которые сейчас актуальны и поощряются в стране (например, волонтёрство, патриотические акции, ЗОЖ и др.)",
P2="Следование установленным требованиям и правилам",
P2="Отказываюсь от своего мнения в пользу мнения более авторитетного человека",
P2="Я исполнительный (-ая), следую правилам",
P2="От влиятельных людей, которые помогают продвигаться к успеху",
P2="Руководства школы и учителей, которые допускают травлю",
P2="Вопросы, которые сам учитель считает наиболее важными по данной теме",
P2="Если учитель сказал, то надо обязательно участвовать",
P2="Устанавливаться руководством школы",
P2="Объяснил (-а) бы, что на подобные праздники положено одеваться в соответствии со школьными правилами",
P2="Авторитетные и значимые люди – например, вышестоящие руководители",
P2="Обращаюсь к человеку, который знает, как правильно поступить",
P2="Преклонение перед руководителем, следование исключительно инструкциям от него",
P2="В результате четкого выполнения поставленной задачи",
P2="Лучше обратиться к тому, кто может за меня решить, как преодолеть трудности",
P2="Ничего не обсуждать – решение за школьной администрацией",
P2="Получать высокие баллы на контрольных и экзаменах",
P2="Принять меры административного характера",
P2="Решаю задачи, которые передо мной поставлены",
P2="Спрашиваю у вышестоящего руководства, как это лучше сделать",
P2="С вышестоящим руководителем или другим авторитетным человеком, который точно знает, как правильно поступить"
),"1",
IF(OR(P2="Соблюдение традиций (сложившихся обычаев, проверенных временем образцов)",
P2="Конкуренция вредна, она разрушает сложившиеся отношения",
P2="Бог дал родню, а чёрт вражду",
P2="Так, как принято в школе (например, по алфавиту, по росту, мальчик с девочкой и т. п.)",
P2="Чтобы дети вели себя «как положено»",
P2="Так же, как их обычно разрешали",
P2="Увлечения родных и близких, поддержка семейных хобби (сбор грибов, рыбалка, настольные игры и т. п.)",
P2="Опора на мудрость и опыт старшего поколения",
P2="Сохраняю своё личное мнение втайне, чтобы не нарушить сложившийся порядок",
P2="Я следую традициям, не люблю изменения",
P2="От семьи, в которой человек родился",
P2="Ничья. Так сложились обстоятельства",
P2="Типичные вопросы, которые задают практически на всех уроках",
P2="Если он достойно выступит, им будут гордиться дома. Посоветую участвовать",
P2="Оставаться неизменными, ведь они проверены временем",
P2="Дал (-а) бы конкретный совет, я старше, мне виднее",
P2="Никто, жизнь каждого человека предопределена свыше",
P2="Действую так же, как действовало старшее поколение в подобной ситуации",
P2="Избегание любых изменений, боязнь нового",
P2="Благодаря удаче",
P2="Чтобы преодолеть трудности, нужно дождаться благоприятной для этого ситуации",
P2="Оставить те кружки и секции, которые уже есть в школе",
P2="Быть не хуже других, не отставать",
P2="Спокойно отнестись к этой ситуации, потому что в школе всегда были, есть и будут такие ученики",
P2="В нашей семье есть традиции (ходим в театр, готовим обед и т. п.)",
P2="Узнаю, как подобную работу делали раньше",
P2="С близкими, которые хорошо меня знают и понимают, что можно предпринять",
),
"2",
IF(OR(P2="Принятие решения совместно с другими людьми",
P2="Конкуренция хороша до тех пор, пока полезна для всего коллектива",
P2="Один в поле не воин",
P2="Учителю (классному руководителю) стоит обсудить этот вопрос с классом, вместе выработать и принять общее решение",
P2="Чтобы дети учились взаимодействовать",
P2="Обсуждать конфликт среди одноклассников и стараться найти решение, с которым большинство согласится",
P2="Интересы друзей, благодаря которым всегда есть общие темы для разговора и повод провести время вместе",
P2="Работа в группе, команде",
P2="Признаю право принять решение большинством голосов",
P2="Я люблю работать в коллективе",
P2="От того, в каком коллективе работает или учится человек",
P2="Всего коллектива, в котором есть случаи травли",
P2="Вопросы, ответы на которые ученики могут обсудить совместно",
P2="Если кто-то еще из класса будет готовиться и участвовать, посоветую присоединиться",
P2="Приниматься решением всего школьного коллектива",
P2="Предложил (-а) бы обсудить в классе и решить, в чем лучше всего прийти",
P2="Коллектив – друзья, коллеги и/или др.",
P2="Иду в компанию к друзьям, знакомым или коллегам, чтобы обсудить то, что тревожит",
P2="Подстраивание под мнение большинства, отсутствие своей позиции и своего мнения",
P2="Благодаря слаженной работе команды, сотрудничеству с другими людьми",
P2="С трудностями нужно справляться сообща",
P2="Открыть кружки и секции, которые интересны большинству",
P2="Учиться общаться с людьми",
P2="Обсудить ситуацию в классе",
P2="Всегда по-разному, главное, чтобы в компании (друзей, близких, родных и т. д.)",
P2="Обсуждаю в коллективе",
P2="С друзьями или знакомыми (несколькими людьми)"
),
"3","4")))</calculatedColumnFormula>
    </tableColumn>
    <tableColumn id="133" name="Ключ 1-7" dataDxfId="176">
      <calculatedColumnFormula>IF(OR(Q2="Следование правилам и требованиям",
Q2="Конкуренция помогает человеку занять лучшее место в жизни, влиять на других людей",
Q2="Жираф большой – ему видней",
Q2="Так, как решил учитель (классный руководитель), который хорошо знает учеников",
Q2="Чтобы дети выполняли требования учителя",
Q2="Привлекать к их разрешению педагогов и руководство школы, которые отвечают за дисциплину",
Q2="Направления, которые сейчас актуальны и поощряются в стране (например, волонтёрство, патриотические акции, ЗОЖ и др.)",
Q2="Следование установленным требованиям и правилам",
Q2="Отказываюсь от своего мнения в пользу мнения более авторитетного человека",
Q2="Я исполнительный (-ая), следую правилам",
Q2="От влиятельных людей, которые помогают продвигаться к успеху",
Q2="Руководства школы и учителей, которые допускают травлю",
Q2="Вопросы, которые сам учитель считает наиболее важными по данной теме",
Q2="Если учитель сказал, то надо обязательно участвовать",
Q2="Устанавливаться руководством школы",
Q2="Объяснил (-а) бы, что на подобные праздники положено одеваться в соответствии со школьными правилами",
Q2="Авторитетные и значимые люди – например, вышестоящие руководители",
Q2="Обращаюсь к человеку, который знает, как правильно поступить",
Q2="Преклонение перед руководителем, следование исключительно инструкциям от него",
Q2="В результате четкого выполнения поставленной задачи",
Q2="Лучше обратиться к тому, кто может за меня решить, как преодолеть трудности",
Q2="Ничего не обсуждать – решение за школьной администрацией",
Q2="Получать высокие баллы на контрольных и экзаменах",
Q2="Принять меры административного характера",
Q2="Решаю задачи, которые передо мной поставлены",
Q2="Спрашиваю у вышестоящего руководства, как это лучше сделать",
Q2="С вышестоящим руководителем или другим авторитетным человеком, который точно знает, как правильно поступить"
),"1",
IF(OR(Q2="Соблюдение традиций (сложившихся обычаев, проверенных временем образцов)",
Q2="Конкуренция вредна, она разрушает сложившиеся отношения",
Q2="Бог дал родню, а чёрт вражду",
Q2="Так, как принято в школе (например, по алфавиту, по росту, мальчик с девочкой и т. п.)",
Q2="Чтобы дети вели себя «как положено»",
Q2="Так же, как их обычно разрешали",
Q2="Увлечения родных и близких, поддержка семейных хобби (сбор грибов, рыбалка, настольные игры и т. п.)",
Q2="Опора на мудрость и опыт старшего поколения",
Q2="Сохраняю своё личное мнение втайне, чтобы не нарушить сложившийся порядок",
Q2="Я следую традициям, не люблю изменения",
Q2="От семьи, в которой человек родился",
Q2="Ничья. Так сложились обстоятельства",
Q2="Типичные вопросы, которые задают практически на всех уроках",
Q2="Если он достойно выступит, им будут гордиться дома. Посоветую участвовать",
Q2="Оставаться неизменными, ведь они проверены временем",
Q2="Дал (-а) бы конкретный совет, я старше, мне виднее",
Q2="Никто, жизнь каждого человека предопределена свыше",
Q2="Действую так же, как действовало старшее поколение в подобной ситуации",
Q2="Избегание любых изменений, боязнь нового",
Q2="Благодаря удаче",
Q2="Чтобы преодолеть трудности, нужно дождаться благоприятной для этого ситуации",
Q2="Оставить те кружки и секции, которые уже есть в школе",
Q2="Быть не хуже других, не отставать",
Q2="Спокойно отнестись к этой ситуации, потому что в школе всегда были, есть и будут такие ученики",
Q2="В нашей семье есть традиции (ходим в театр, готовим обед и т. п.)",
Q2="Узнаю, как подобную работу делали раньше",
Q2="С близкими, которые хорошо меня знают и понимают, что можно предпринять",
),
"2",
IF(OR(Q2="Принятие решения совместно с другими людьми",
Q2="Конкуренция хороша до тех пор, пока полезна для всего коллектива",
Q2="Один в поле не воин",
Q2="Учителю (классному руководителю) стоит обсудить этот вопрос с классом, вместе выработать и принять общее решение",
Q2="Чтобы дети учились взаимодействовать",
Q2="Обсуждать конфликт среди одноклассников и стараться найти решение, с которым большинство согласится",
Q2="Интересы друзей, благодаря которым всегда есть общие темы для разговора и повод провести время вместе",
Q2="Работа в группе, команде",
Q2="Признаю право принять решение большинством голосов",
Q2="Я люблю работать в коллективе",
Q2="От того, в каком коллективе работает или учится человек",
Q2="Всего коллектива, в котором есть случаи травли",
Q2="Вопросы, ответы на которые ученики могут обсудить совместно",
Q2="Если кто-то еще из класса будет готовиться и участвовать, посоветую присоединиться",
Q2="Приниматься решением всего школьного коллектива",
Q2="Предложил (-а) бы обсудить в классе и решить, в чем лучше всего прийти",
Q2="Коллектив – друзья, коллеги и/или др.",
Q2="Иду в компанию к друзьям, знакомым или коллегам, чтобы обсудить то, что тревожит",
Q2="Подстраивание под мнение большинства, отсутствие своей позиции и своего мнения",
Q2="Благодаря слаженной работе команды, сотрудничеству с другими людьми",
Q2="С трудностями нужно справляться сообща",
Q2="Открыть кружки и секции, которые интересны большинству",
Q2="Учиться общаться с людьми",
Q2="Обсудить ситуацию в классе",
Q2="Всегда по-разному, главное, чтобы в компании (друзей, близких, родных и т. д.)",
Q2="Обсуждаю в коллективе",
Q2="С друзьями или знакомыми (несколькими людьми)"
),
"3","4")))</calculatedColumnFormula>
    </tableColumn>
    <tableColumn id="134" name="Ключ 1-8" dataDxfId="175">
      <calculatedColumnFormula>IF(OR(R2="Следование правилам и требованиям",
R2="Конкуренция помогает человеку занять лучшее место в жизни, влиять на других людей",
R2="Жираф большой – ему видней",
R2="Так, как решил учитель (классный руководитель), который хорошо знает учеников",
R2="Чтобы дети выполняли требования учителя",
R2="Привлекать к их разрешению педагогов и руководство школы, которые отвечают за дисциплину",
R2="Направления, которые сейчас актуальны и поощряются в стране (например, волонтёрство, патриотические акции, ЗОЖ и др.)",
R2="Следование установленным требованиям и правилам",
R2="Отказываюсь от своего мнения в пользу мнения более авторитетного человека",
R2="Я исполнительный (-ая), следую правилам",
R2="От влиятельных людей, которые помогают продвигаться к успеху",
R2="Руководства школы и учителей, которые допускают травлю",
R2="Вопросы, которые сам учитель считает наиболее важными по данной теме",
R2="Если учитель сказал, то надо обязательно участвовать",
R2="Устанавливаться руководством школы",
R2="Объяснил (-а) бы, что на подобные праздники положено одеваться в соответствии со школьными правилами",
R2="Авторитетные и значимые люди – например, вышестоящие руководители",
R2="Обращаюсь к человеку, который знает, как правильно поступить",
R2="Преклонение перед руководителем, следование исключительно инструкциям от него",
R2="В результате четкого выполнения поставленной задачи",
R2="Лучше обратиться к тому, кто может за меня решить, как преодолеть трудности",
R2="Ничего не обсуждать – решение за школьной администрацией",
R2="Получать высокие баллы на контрольных и экзаменах",
R2="Принять меры административного характера",
R2="Решаю задачи, которые передо мной поставлены",
R2="Спрашиваю у вышестоящего руководства, как это лучше сделать",
R2="С вышестоящим руководителем или другим авторитетным человеком, который точно знает, как правильно поступить"
),"1",
IF(OR(R2="Соблюдение традиций (сложившихся обычаев, проверенных временем образцов)",
R2="Конкуренция вредна, она разрушает сложившиеся отношения",
R2="Бог дал родню, а чёрт вражду",
R2="Так, как принято в школе (например, по алфавиту, по росту, мальчик с девочкой и т. п.)",
R2="Чтобы дети вели себя «как положено»",
R2="Так же, как их обычно разрешали",
R2="Увлечения родных и близких, поддержка семейных хобби (сбор грибов, рыбалка, настольные игры и т. п.)",
R2="Опора на мудрость и опыт старшего поколения",
R2="Сохраняю своё личное мнение втайне, чтобы не нарушить сложившийся порядок",
R2="Я следую традициям, не люблю изменения",
R2="От семьи, в которой человек родился",
R2="Ничья. Так сложились обстоятельства",
R2="Типичные вопросы, которые задают практически на всех уроках",
R2="Если он достойно выступит, им будут гордиться дома. Посоветую участвовать",
R2="Оставаться неизменными, ведь они проверены временем",
R2="Дал (-а) бы конкретный совет, я старше, мне виднее",
R2="Никто, жизнь каждого человека предопределена свыше",
R2="Действую так же, как действовало старшее поколение в подобной ситуации",
R2="Избегание любых изменений, боязнь нового",
R2="Благодаря удаче",
R2="Чтобы преодолеть трудности, нужно дождаться благоприятной для этого ситуации",
R2="Оставить те кружки и секции, которые уже есть в школе",
R2="Быть не хуже других, не отставать",
R2="Спокойно отнестись к этой ситуации, потому что в школе всегда были, есть и будут такие ученики",
R2="В нашей семье есть традиции (ходим в театр, готовим обед и т. п.)",
R2="Узнаю, как подобную работу делали раньше",
R2="С близкими, которые хорошо меня знают и понимают, что можно предпринять",
),
"2",
IF(OR(R2="Принятие решения совместно с другими людьми",
R2="Конкуренция хороша до тех пор, пока полезна для всего коллектива",
R2="Один в поле не воин",
R2="Учителю (классному руководителю) стоит обсудить этот вопрос с классом, вместе выработать и принять общее решение",
R2="Чтобы дети учились взаимодействовать",
R2="Обсуждать конфликт среди одноклассников и стараться найти решение, с которым большинство согласится",
R2="Интересы друзей, благодаря которым всегда есть общие темы для разговора и повод провести время вместе",
R2="Работа в группе, команде",
R2="Признаю право принять решение большинством голосов",
R2="Я люблю работать в коллективе",
R2="От того, в каком коллективе работает или учится человек",
R2="Всего коллектива, в котором есть случаи травли",
R2="Вопросы, ответы на которые ученики могут обсудить совместно",
R2="Если кто-то еще из класса будет готовиться и участвовать, посоветую присоединиться",
R2="Приниматься решением всего школьного коллектива",
R2="Предложил (-а) бы обсудить в классе и решить, в чем лучше всего прийти",
R2="Коллектив – друзья, коллеги и/или др.",
R2="Иду в компанию к друзьям, знакомым или коллегам, чтобы обсудить то, что тревожит",
R2="Подстраивание под мнение большинства, отсутствие своей позиции и своего мнения",
R2="Благодаря слаженной работе команды, сотрудничеству с другими людьми",
R2="С трудностями нужно справляться сообща",
R2="Открыть кружки и секции, которые интересны большинству",
R2="Учиться общаться с людьми",
R2="Обсудить ситуацию в классе",
R2="Всегда по-разному, главное, чтобы в компании (друзей, близких, родных и т. д.)",
R2="Обсуждаю в коллективе",
R2="С друзьями или знакомыми (несколькими людьми)"
),
"3","4")))</calculatedColumnFormula>
    </tableColumn>
    <tableColumn id="135" name="Ключ 1-9" dataDxfId="174">
      <calculatedColumnFormula>IF(OR(S2="Следование правилам и требованиям",
S2="Конкуренция помогает человеку занять лучшее место в жизни, влиять на других людей",
S2="Жираф большой – ему видней",
S2="Так, как решил учитель (классный руководитель), который хорошо знает учеников",
S2="Чтобы дети выполняли требования учителя",
S2="Привлекать к их разрешению педагогов и руководство школы, которые отвечают за дисциплину",
S2="Направления, которые сейчас актуальны и поощряются в стране (например, волонтёрство, патриотические акции, ЗОЖ и др.)",
S2="Следование установленным требованиям и правилам",
S2="Отказываюсь от своего мнения в пользу мнения более авторитетного человека",
S2="Я исполнительный (-ая), следую правилам",
S2="От влиятельных людей, которые помогают продвигаться к успеху",
S2="Руководства школы и учителей, которые допускают травлю",
S2="Вопросы, которые сам учитель считает наиболее важными по данной теме",
S2="Если учитель сказал, то надо обязательно участвовать",
S2="Устанавливаться руководством школы",
S2="Объяснил (-а) бы, что на подобные праздники положено одеваться в соответствии со школьными правилами",
S2="Авторитетные и значимые люди – например, вышестоящие руководители",
S2="Обращаюсь к человеку, который знает, как правильно поступить",
S2="Преклонение перед руководителем, следование исключительно инструкциям от него",
S2="В результате четкого выполнения поставленной задачи",
S2="Лучше обратиться к тому, кто может за меня решить, как преодолеть трудности",
S2="Ничего не обсуждать – решение за школьной администрацией",
S2="Получать высокие баллы на контрольных и экзаменах",
S2="Принять меры административного характера",
S2="Решаю задачи, которые передо мной поставлены",
S2="Спрашиваю у вышестоящего руководства, как это лучше сделать",
S2="С вышестоящим руководителем или другим авторитетным человеком, который точно знает, как правильно поступить"
),"1",
IF(OR(S2="Соблюдение традиций (сложившихся обычаев, проверенных временем образцов)",
S2="Конкуренция вредна, она разрушает сложившиеся отношения",
S2="Бог дал родню, а чёрт вражду",
S2="Так, как принято в школе (например, по алфавиту, по росту, мальчик с девочкой и т. п.)",
S2="Чтобы дети вели себя «как положено»",
S2="Так же, как их обычно разрешали",
S2="Увлечения родных и близких, поддержка семейных хобби (сбор грибов, рыбалка, настольные игры и т. п.)",
S2="Опора на мудрость и опыт старшего поколения",
S2="Сохраняю своё личное мнение втайне, чтобы не нарушить сложившийся порядок",
S2="Я следую традициям, не люблю изменения",
S2="От семьи, в которой человек родился",
S2="Ничья. Так сложились обстоятельства",
S2="Типичные вопросы, которые задают практически на всех уроках",
S2="Если он достойно выступит, им будут гордиться дома. Посоветую участвовать",
S2="Оставаться неизменными, ведь они проверены временем",
S2="Дал (-а) бы конкретный совет, я старше, мне виднее",
S2="Никто, жизнь каждого человека предопределена свыше",
S2="Действую так же, как действовало старшее поколение в подобной ситуации",
S2="Избегание любых изменений, боязнь нового",
S2="Благодаря удаче",
S2="Чтобы преодолеть трудности, нужно дождаться благоприятной для этого ситуации",
S2="Оставить те кружки и секции, которые уже есть в школе",
S2="Быть не хуже других, не отставать",
S2="Спокойно отнестись к этой ситуации, потому что в школе всегда были, есть и будут такие ученики",
S2="В нашей семье есть традиции (ходим в театр, готовим обед и т. п.)",
S2="Узнаю, как подобную работу делали раньше",
S2="С близкими, которые хорошо меня знают и понимают, что можно предпринять",
),
"2",
IF(OR(S2="Принятие решения совместно с другими людьми",
S2="Конкуренция хороша до тех пор, пока полезна для всего коллектива",
S2="Один в поле не воин",
S2="Учителю (классному руководителю) стоит обсудить этот вопрос с классом, вместе выработать и принять общее решение",
S2="Чтобы дети учились взаимодействовать",
S2="Обсуждать конфликт среди одноклассников и стараться найти решение, с которым большинство согласится",
S2="Интересы друзей, благодаря которым всегда есть общие темы для разговора и повод провести время вместе",
S2="Работа в группе, команде",
S2="Признаю право принять решение большинством голосов",
S2="Я люблю работать в коллективе",
S2="От того, в каком коллективе работает или учится человек",
S2="Всего коллектива, в котором есть случаи травли",
S2="Вопросы, ответы на которые ученики могут обсудить совместно",
S2="Если кто-то еще из класса будет готовиться и участвовать, посоветую присоединиться",
S2="Приниматься решением всего школьного коллектива",
S2="Предложил (-а) бы обсудить в классе и решить, в чем лучше всего прийти",
S2="Коллектив – друзья, коллеги и/или др.",
S2="Иду в компанию к друзьям, знакомым или коллегам, чтобы обсудить то, что тревожит",
S2="Подстраивание под мнение большинства, отсутствие своей позиции и своего мнения",
S2="Благодаря слаженной работе команды, сотрудничеству с другими людьми",
S2="С трудностями нужно справляться сообща",
S2="Открыть кружки и секции, которые интересны большинству",
S2="Учиться общаться с людьми",
S2="Обсудить ситуацию в классе",
S2="Всегда по-разному, главное, чтобы в компании (друзей, близких, родных и т. д.)",
S2="Обсуждаю в коллективе",
S2="С друзьями или знакомыми (несколькими людьми)"
),
"3","4")))</calculatedColumnFormula>
    </tableColumn>
    <tableColumn id="136" name="Ключ 1-10" dataDxfId="173">
      <calculatedColumnFormula>IF(OR(T2="Следование правилам и требованиям",
T2="Конкуренция помогает человеку занять лучшее место в жизни, влиять на других людей",
T2="Жираф большой – ему видней",
T2="Так, как решил учитель (классный руководитель), который хорошо знает учеников",
T2="Чтобы дети выполняли требования учителя",
T2="Привлекать к их разрешению педагогов и руководство школы, которые отвечают за дисциплину",
T2="Направления, которые сейчас актуальны и поощряются в стране (например, волонтёрство, патриотические акции, ЗОЖ и др.)",
T2="Следование установленным требованиям и правилам",
T2="Отказываюсь от своего мнения в пользу мнения более авторитетного человека",
T2="Я исполнительный (-ая), следую правилам",
T2="От влиятельных людей, которые помогают продвигаться к успеху",
T2="Руководства школы и учителей, которые допускают травлю",
T2="Вопросы, которые сам учитель считает наиболее важными по данной теме",
T2="Если учитель сказал, то надо обязательно участвовать",
T2="Устанавливаться руководством школы",
T2="Объяснил (-а) бы, что на подобные праздники положено одеваться в соответствии со школьными правилами",
T2="Авторитетные и значимые люди – например, вышестоящие руководители",
T2="Обращаюсь к человеку, который знает, как правильно поступить",
T2="Преклонение перед руководителем, следование исключительно инструкциям от него",
T2="В результате четкого выполнения поставленной задачи",
T2="Лучше обратиться к тому, кто может за меня решить, как преодолеть трудности",
T2="Ничего не обсуждать – решение за школьной администрацией",
T2="Получать высокие баллы на контрольных и экзаменах",
T2="Принять меры административного характера",
T2="Решаю задачи, которые передо мной поставлены",
T2="Спрашиваю у вышестоящего руководства, как это лучше сделать",
T2="С вышестоящим руководителем или другим авторитетным человеком, который точно знает, как правильно поступить"
),"1",
IF(OR(T2="Соблюдение традиций (сложившихся обычаев, проверенных временем образцов)",
T2="Конкуренция вредна, она разрушает сложившиеся отношения",
T2="Бог дал родню, а чёрт вражду",
T2="Так, как принято в школе (например, по алфавиту, по росту, мальчик с девочкой и т. п.)",
T2="Чтобы дети вели себя «как положено»",
T2="Так же, как их обычно разрешали",
T2="Увлечения родных и близких, поддержка семейных хобби (сбор грибов, рыбалка, настольные игры и т. п.)",
T2="Опора на мудрость и опыт старшего поколения",
T2="Сохраняю своё личное мнение втайне, чтобы не нарушить сложившийся порядок",
T2="Я следую традициям, не люблю изменения",
T2="От семьи, в которой человек родился",
T2="Ничья. Так сложились обстоятельства",
T2="Типичные вопросы, которые задают практически на всех уроках",
T2="Если он достойно выступит, им будут гордиться дома. Посоветую участвовать",
T2="Оставаться неизменными, ведь они проверены временем",
T2="Дал (-а) бы конкретный совет, я старше, мне виднее",
T2="Никто, жизнь каждого человека предопределена свыше",
T2="Действую так же, как действовало старшее поколение в подобной ситуации",
T2="Избегание любых изменений, боязнь нового",
T2="Благодаря удаче",
T2="Чтобы преодолеть трудности, нужно дождаться благоприятной для этого ситуации",
T2="Оставить те кружки и секции, которые уже есть в школе",
T2="Быть не хуже других, не отставать",
T2="Спокойно отнестись к этой ситуации, потому что в школе всегда были, есть и будут такие ученики",
T2="В нашей семье есть традиции (ходим в театр, готовим обед и т. п.)",
T2="Узнаю, как подобную работу делали раньше",
T2="С близкими, которые хорошо меня знают и понимают, что можно предпринять",
),
"2",
IF(OR(T2="Принятие решения совместно с другими людьми",
T2="Конкуренция хороша до тех пор, пока полезна для всего коллектива",
T2="Один в поле не воин",
T2="Учителю (классному руководителю) стоит обсудить этот вопрос с классом, вместе выработать и принять общее решение",
T2="Чтобы дети учились взаимодействовать",
T2="Обсуждать конфликт среди одноклассников и стараться найти решение, с которым большинство согласится",
T2="Интересы друзей, благодаря которым всегда есть общие темы для разговора и повод провести время вместе",
T2="Работа в группе, команде",
T2="Признаю право принять решение большинством голосов",
T2="Я люблю работать в коллективе",
T2="От того, в каком коллективе работает или учится человек",
T2="Всего коллектива, в котором есть случаи травли",
T2="Вопросы, ответы на которые ученики могут обсудить совместно",
T2="Если кто-то еще из класса будет готовиться и участвовать, посоветую присоединиться",
T2="Приниматься решением всего школьного коллектива",
T2="Предложил (-а) бы обсудить в классе и решить, в чем лучше всего прийти",
T2="Коллектив – друзья, коллеги и/или др.",
T2="Иду в компанию к друзьям, знакомым или коллегам, чтобы обсудить то, что тревожит",
T2="Подстраивание под мнение большинства, отсутствие своей позиции и своего мнения",
T2="Благодаря слаженной работе команды, сотрудничеству с другими людьми",
T2="С трудностями нужно справляться сообща",
T2="Открыть кружки и секции, которые интересны большинству",
T2="Учиться общаться с людьми",
T2="Обсудить ситуацию в классе",
T2="Всегда по-разному, главное, чтобы в компании (друзей, близких, родных и т. д.)",
T2="Обсуждаю в коллективе",
T2="С друзьями или знакомыми (несколькими людьми)"
),
"3","4")))</calculatedColumnFormula>
    </tableColumn>
    <tableColumn id="137" name="Ключ 1-11" dataDxfId="172">
      <calculatedColumnFormula>IF(OR(U2="Следование правилам и требованиям",
U2="Конкуренция помогает человеку занять лучшее место в жизни, влиять на других людей",
U2="Жираф большой – ему видней",
U2="Так, как решил учитель (классный руководитель), который хорошо знает учеников",
U2="Чтобы дети выполняли требования учителя",
U2="Привлекать к их разрешению педагогов и руководство школы, которые отвечают за дисциплину",
U2="Направления, которые сейчас актуальны и поощряются в стране (например, волонтёрство, патриотические акции, ЗОЖ и др.)",
U2="Следование установленным требованиям и правилам",
U2="Отказываюсь от своего мнения в пользу мнения более авторитетного человека",
U2="Я исполнительный (-ая), следую правилам",
U2="От влиятельных людей, которые помогают продвигаться к успеху",
U2="Руководства школы и учителей, которые допускают травлю",
U2="Вопросы, которые сам учитель считает наиболее важными по данной теме",
U2="Если учитель сказал, то надо обязательно участвовать",
U2="Устанавливаться руководством школы",
U2="Объяснил (-а) бы, что на подобные праздники положено одеваться в соответствии со школьными правилами",
U2="Авторитетные и значимые люди – например, вышестоящие руководители",
U2="Обращаюсь к человеку, который знает, как правильно поступить",
U2="Преклонение перед руководителем, следование исключительно инструкциям от него",
U2="В результате четкого выполнения поставленной задачи",
U2="Лучше обратиться к тому, кто может за меня решить, как преодолеть трудности",
U2="Ничего не обсуждать – решение за школьной администрацией",
U2="Получать высокие баллы на контрольных и экзаменах",
U2="Принять меры административного характера",
U2="Решаю задачи, которые передо мной поставлены",
U2="Спрашиваю у вышестоящего руководства, как это лучше сделать",
U2="С вышестоящим руководителем или другим авторитетным человеком, который точно знает, как правильно поступить"
),"1",
IF(OR(U2="Соблюдение традиций (сложившихся обычаев, проверенных временем образцов)",
U2="Конкуренция вредна, она разрушает сложившиеся отношения",
U2="Бог дал родню, а чёрт вражду",
U2="Так, как принято в школе (например, по алфавиту, по росту, мальчик с девочкой и т. п.)",
U2="Чтобы дети вели себя «как положено»",
U2="Так же, как их обычно разрешали",
U2="Увлечения родных и близких, поддержка семейных хобби (сбор грибов, рыбалка, настольные игры и т. п.)",
U2="Опора на мудрость и опыт старшего поколения",
U2="Сохраняю своё личное мнение втайне, чтобы не нарушить сложившийся порядок",
U2="Я следую традициям, не люблю изменения",
U2="От семьи, в которой человек родился",
U2="Ничья. Так сложились обстоятельства",
U2="Типичные вопросы, которые задают практически на всех уроках",
U2="Если он достойно выступит, им будут гордиться дома. Посоветую участвовать",
U2="Оставаться неизменными, ведь они проверены временем",
U2="Дал (-а) бы конкретный совет, я старше, мне виднее",
U2="Никто, жизнь каждого человека предопределена свыше",
U2="Действую так же, как действовало старшее поколение в подобной ситуации",
U2="Избегание любых изменений, боязнь нового",
U2="Благодаря удаче",
U2="Чтобы преодолеть трудности, нужно дождаться благоприятной для этого ситуации",
U2="Оставить те кружки и секции, которые уже есть в школе",
U2="Быть не хуже других, не отставать",
U2="Спокойно отнестись к этой ситуации, потому что в школе всегда были, есть и будут такие ученики",
U2="В нашей семье есть традиции (ходим в театр, готовим обед и т. п.)",
U2="Узнаю, как подобную работу делали раньше",
U2="С близкими, которые хорошо меня знают и понимают, что можно предпринять",
),
"2",
IF(OR(U2="Принятие решения совместно с другими людьми",
U2="Конкуренция хороша до тех пор, пока полезна для всего коллектива",
U2="Один в поле не воин",
U2="Учителю (классному руководителю) стоит обсудить этот вопрос с классом, вместе выработать и принять общее решение",
U2="Чтобы дети учились взаимодействовать",
U2="Обсуждать конфликт среди одноклассников и стараться найти решение, с которым большинство согласится",
U2="Интересы друзей, благодаря которым всегда есть общие темы для разговора и повод провести время вместе",
U2="Работа в группе, команде",
U2="Признаю право принять решение большинством голосов",
U2="Я люблю работать в коллективе",
U2="От того, в каком коллективе работает или учится человек",
U2="Всего коллектива, в котором есть случаи травли",
U2="Вопросы, ответы на которые ученики могут обсудить совместно",
U2="Если кто-то еще из класса будет готовиться и участвовать, посоветую присоединиться",
U2="Приниматься решением всего школьного коллектива",
U2="Предложил (-а) бы обсудить в классе и решить, в чем лучше всего прийти",
U2="Коллектив – друзья, коллеги и/или др.",
U2="Иду в компанию к друзьям, знакомым или коллегам, чтобы обсудить то, что тревожит",
U2="Подстраивание под мнение большинства, отсутствие своей позиции и своего мнения",
U2="Благодаря слаженной работе команды, сотрудничеству с другими людьми",
U2="С трудностями нужно справляться сообща",
U2="Открыть кружки и секции, которые интересны большинству",
U2="Учиться общаться с людьми",
U2="Обсудить ситуацию в классе",
U2="Всегда по-разному, главное, чтобы в компании (друзей, близких, родных и т. д.)",
U2="Обсуждаю в коллективе",
U2="С друзьями или знакомыми (несколькими людьми)"
),
"3","4")))</calculatedColumnFormula>
    </tableColumn>
    <tableColumn id="138" name="Ключ 1-12" dataDxfId="171">
      <calculatedColumnFormula>IF(OR(V2="Следование правилам и требованиям",
V2="Конкуренция помогает человеку занять лучшее место в жизни, влиять на других людей",
V2="Жираф большой – ему видней",
V2="Так, как решил учитель (классный руководитель), который хорошо знает учеников",
V2="Чтобы дети выполняли требования учителя",
V2="Привлекать к их разрешению педагогов и руководство школы, которые отвечают за дисциплину",
V2="Направления, которые сейчас актуальны и поощряются в стране (например, волонтёрство, патриотические акции, ЗОЖ и др.)",
V2="Следование установленным требованиям и правилам",
V2="Отказываюсь от своего мнения в пользу мнения более авторитетного человека",
V2="Я исполнительный (-ая), следую правилам",
V2="От влиятельных людей, которые помогают продвигаться к успеху",
V2="Руководства школы и учителей, которые допускают травлю",
V2="Вопросы, которые сам учитель считает наиболее важными по данной теме",
V2="Если учитель сказал, то надо обязательно участвовать",
V2="Устанавливаться руководством школы",
V2="Объяснил (-а) бы, что на подобные праздники положено одеваться в соответствии со школьными правилами",
V2="Авторитетные и значимые люди – например, вышестоящие руководители",
V2="Обращаюсь к человеку, который знает, как правильно поступить",
V2="Преклонение перед руководителем, следование исключительно инструкциям от него",
V2="В результате четкого выполнения поставленной задачи",
V2="Лучше обратиться к тому, кто может за меня решить, как преодолеть трудности",
V2="Ничего не обсуждать – решение за школьной администрацией",
V2="Получать высокие баллы на контрольных и экзаменах",
V2="Принять меры административного характера",
V2="Решаю задачи, которые передо мной поставлены",
V2="Спрашиваю у вышестоящего руководства, как это лучше сделать",
V2="С вышестоящим руководителем или другим авторитетным человеком, который точно знает, как правильно поступить"
),"1",
IF(OR(V2="Соблюдение традиций (сложившихся обычаев, проверенных временем образцов)",
V2="Конкуренция вредна, она разрушает сложившиеся отношения",
V2="Бог дал родню, а чёрт вражду",
V2="Так, как принято в школе (например, по алфавиту, по росту, мальчик с девочкой и т. п.)",
V2="Чтобы дети вели себя «как положено»",
V2="Так же, как их обычно разрешали",
V2="Увлечения родных и близких, поддержка семейных хобби (сбор грибов, рыбалка, настольные игры и т. п.)",
V2="Опора на мудрость и опыт старшего поколения",
V2="Сохраняю своё личное мнение втайне, чтобы не нарушить сложившийся порядок",
V2="Я следую традициям, не люблю изменения",
V2="От семьи, в которой человек родился",
V2="Ничья. Так сложились обстоятельства",
V2="Типичные вопросы, которые задают практически на всех уроках",
V2="Если он достойно выступит, им будут гордиться дома. Посоветую участвовать",
V2="Оставаться неизменными, ведь они проверены временем",
V2="Дал (-а) бы конкретный совет, я старше, мне виднее",
V2="Никто, жизнь каждого человека предопределена свыше",
V2="Действую так же, как действовало старшее поколение в подобной ситуации",
V2="Избегание любых изменений, боязнь нового",
V2="Благодаря удаче",
V2="Чтобы преодолеть трудности, нужно дождаться благоприятной для этого ситуации",
V2="Оставить те кружки и секции, которые уже есть в школе",
V2="Быть не хуже других, не отставать",
V2="Спокойно отнестись к этой ситуации, потому что в школе всегда были, есть и будут такие ученики",
V2="В нашей семье есть традиции (ходим в театр, готовим обед и т. п.)",
V2="Узнаю, как подобную работу делали раньше",
V2="С близкими, которые хорошо меня знают и понимают, что можно предпринять",
),
"2",
IF(OR(V2="Принятие решения совместно с другими людьми",
V2="Конкуренция хороша до тех пор, пока полезна для всего коллектива",
V2="Один в поле не воин",
V2="Учителю (классному руководителю) стоит обсудить этот вопрос с классом, вместе выработать и принять общее решение",
V2="Чтобы дети учились взаимодействовать",
V2="Обсуждать конфликт среди одноклассников и стараться найти решение, с которым большинство согласится",
V2="Интересы друзей, благодаря которым всегда есть общие темы для разговора и повод провести время вместе",
V2="Работа в группе, команде",
V2="Признаю право принять решение большинством голосов",
V2="Я люблю работать в коллективе",
V2="От того, в каком коллективе работает или учится человек",
V2="Всего коллектива, в котором есть случаи травли",
V2="Вопросы, ответы на которые ученики могут обсудить совместно",
V2="Если кто-то еще из класса будет готовиться и участвовать, посоветую присоединиться",
V2="Приниматься решением всего школьного коллектива",
V2="Предложил (-а) бы обсудить в классе и решить, в чем лучше всего прийти",
V2="Коллектив – друзья, коллеги и/или др.",
V2="Иду в компанию к друзьям, знакомым или коллегам, чтобы обсудить то, что тревожит",
V2="Подстраивание под мнение большинства, отсутствие своей позиции и своего мнения",
V2="Благодаря слаженной работе команды, сотрудничеству с другими людьми",
V2="С трудностями нужно справляться сообща",
V2="Открыть кружки и секции, которые интересны большинству",
V2="Учиться общаться с людьми",
V2="Обсудить ситуацию в классе",
V2="Всегда по-разному, главное, чтобы в компании (друзей, близких, родных и т. д.)",
V2="Обсуждаю в коллективе",
V2="С друзьями или знакомыми (несколькими людьми)"
),
"3","4")))</calculatedColumnFormula>
    </tableColumn>
    <tableColumn id="139" name="Ключ 1-13" dataDxfId="170">
      <calculatedColumnFormula>IF(OR(W2="Следование правилам и требованиям",
W2="Конкуренция помогает человеку занять лучшее место в жизни, влиять на других людей",
W2="Жираф большой – ему видней",
W2="Так, как решил учитель (классный руководитель), который хорошо знает учеников",
W2="Чтобы дети выполняли требования учителя",
W2="Привлекать к их разрешению педагогов и руководство школы, которые отвечают за дисциплину",
W2="Направления, которые сейчас актуальны и поощряются в стране (например, волонтёрство, патриотические акции, ЗОЖ и др.)",
W2="Следование установленным требованиям и правилам",
W2="Отказываюсь от своего мнения в пользу мнения более авторитетного человека",
W2="Я исполнительный (-ая), следую правилам",
W2="От влиятельных людей, которые помогают продвигаться к успеху",
W2="Руководства школы и учителей, которые допускают травлю",
W2="Вопросы, которые сам учитель считает наиболее важными по данной теме",
W2="Если учитель сказал, то надо обязательно участвовать",
W2="Устанавливаться руководством школы",
W2="Объяснил (-а) бы, что на подобные праздники положено одеваться в соответствии со школьными правилами",
W2="Авторитетные и значимые люди – например, вышестоящие руководители",
W2="Обращаюсь к человеку, который знает, как правильно поступить",
W2="Преклонение перед руководителем, следование исключительно инструкциям от него",
W2="В результате четкого выполнения поставленной задачи",
W2="Лучше обратиться к тому, кто может за меня решить, как преодолеть трудности",
W2="Ничего не обсуждать – решение за школьной администрацией",
W2="Получать высокие баллы на контрольных и экзаменах",
W2="Принять меры административного характера",
W2="Решаю задачи, которые передо мной поставлены",
W2="Спрашиваю у вышестоящего руководства, как это лучше сделать",
W2="С вышестоящим руководителем или другим авторитетным человеком, который точно знает, как правильно поступить"
),"1",
IF(OR(W2="Соблюдение традиций (сложившихся обычаев, проверенных временем образцов)",
W2="Конкуренция вредна, она разрушает сложившиеся отношения",
W2="Бог дал родню, а чёрт вражду",
W2="Так, как принято в школе (например, по алфавиту, по росту, мальчик с девочкой и т. п.)",
W2="Чтобы дети вели себя «как положено»",
W2="Так же, как их обычно разрешали",
W2="Увлечения родных и близких, поддержка семейных хобби (сбор грибов, рыбалка, настольные игры и т. п.)",
W2="Опора на мудрость и опыт старшего поколения",
W2="Сохраняю своё личное мнение втайне, чтобы не нарушить сложившийся порядок",
W2="Я следую традициям, не люблю изменения",
W2="От семьи, в которой человек родился",
W2="Ничья. Так сложились обстоятельства",
W2="Типичные вопросы, которые задают практически на всех уроках",
W2="Если он достойно выступит, им будут гордиться дома. Посоветую участвовать",
W2="Оставаться неизменными, ведь они проверены временем",
W2="Дал (-а) бы конкретный совет, я старше, мне виднее",
W2="Никто, жизнь каждого человека предопределена свыше",
W2="Действую так же, как действовало старшее поколение в подобной ситуации",
W2="Избегание любых изменений, боязнь нового",
W2="Благодаря удаче",
W2="Чтобы преодолеть трудности, нужно дождаться благоприятной для этого ситуации",
W2="Оставить те кружки и секции, которые уже есть в школе",
W2="Быть не хуже других, не отставать",
W2="Спокойно отнестись к этой ситуации, потому что в школе всегда были, есть и будут такие ученики",
W2="В нашей семье есть традиции (ходим в театр, готовим обед и т. п.)",
W2="Узнаю, как подобную работу делали раньше",
W2="С близкими, которые хорошо меня знают и понимают, что можно предпринять",
),
"2",
IF(OR(W2="Принятие решения совместно с другими людьми",
W2="Конкуренция хороша до тех пор, пока полезна для всего коллектива",
W2="Один в поле не воин",
W2="Учителю (классному руководителю) стоит обсудить этот вопрос с классом, вместе выработать и принять общее решение",
W2="Чтобы дети учились взаимодействовать",
W2="Обсуждать конфликт среди одноклассников и стараться найти решение, с которым большинство согласится",
W2="Интересы друзей, благодаря которым всегда есть общие темы для разговора и повод провести время вместе",
W2="Работа в группе, команде",
W2="Признаю право принять решение большинством голосов",
W2="Я люблю работать в коллективе",
W2="От того, в каком коллективе работает или учится человек",
W2="Всего коллектива, в котором есть случаи травли",
W2="Вопросы, ответы на которые ученики могут обсудить совместно",
W2="Если кто-то еще из класса будет готовиться и участвовать, посоветую присоединиться",
W2="Приниматься решением всего школьного коллектива",
W2="Предложил (-а) бы обсудить в классе и решить, в чем лучше всего прийти",
W2="Коллектив – друзья, коллеги и/или др.",
W2="Иду в компанию к друзьям, знакомым или коллегам, чтобы обсудить то, что тревожит",
W2="Подстраивание под мнение большинства, отсутствие своей позиции и своего мнения",
W2="Благодаря слаженной работе команды, сотрудничеству с другими людьми",
W2="С трудностями нужно справляться сообща",
W2="Открыть кружки и секции, которые интересны большинству",
W2="Учиться общаться с людьми",
W2="Обсудить ситуацию в классе",
W2="Всегда по-разному, главное, чтобы в компании (друзей, близких, родных и т. д.)",
W2="Обсуждаю в коллективе",
W2="С друзьями или знакомыми (несколькими людьми)"
),
"3","4")))</calculatedColumnFormula>
    </tableColumn>
    <tableColumn id="140" name="Ключ 1-14" dataDxfId="169">
      <calculatedColumnFormula>IF(OR(X2="Следование правилам и требованиям",
X2="Конкуренция помогает человеку занять лучшее место в жизни, влиять на других людей",
X2="Жираф большой – ему видней",
X2="Так, как решил учитель (классный руководитель), который хорошо знает учеников",
X2="Чтобы дети выполняли требования учителя",
X2="Привлекать к их разрешению педагогов и руководство школы, которые отвечают за дисциплину",
X2="Направления, которые сейчас актуальны и поощряются в стране (например, волонтёрство, патриотические акции, ЗОЖ и др.)",
X2="Следование установленным требованиям и правилам",
X2="Отказываюсь от своего мнения в пользу мнения более авторитетного человека",
X2="Я исполнительный (-ая), следую правилам",
X2="От влиятельных людей, которые помогают продвигаться к успеху",
X2="Руководства школы и учителей, которые допускают травлю",
X2="Вопросы, которые сам учитель считает наиболее важными по данной теме",
X2="Если учитель сказал, то надо обязательно участвовать",
X2="Устанавливаться руководством школы",
X2="Объяснил (-а) бы, что на подобные праздники положено одеваться в соответствии со школьными правилами",
X2="Авторитетные и значимые люди – например, вышестоящие руководители",
X2="Обращаюсь к человеку, который знает, как правильно поступить",
X2="Преклонение перед руководителем, следование исключительно инструкциям от него",
X2="В результате четкого выполнения поставленной задачи",
X2="Лучше обратиться к тому, кто может за меня решить, как преодолеть трудности",
X2="Ничего не обсуждать – решение за школьной администрацией",
X2="Получать высокие баллы на контрольных и экзаменах",
X2="Принять меры административного характера",
X2="Решаю задачи, которые передо мной поставлены",
X2="Спрашиваю у вышестоящего руководства, как это лучше сделать",
X2="С вышестоящим руководителем или другим авторитетным человеком, который точно знает, как правильно поступить"
),"1",
IF(OR(X2="Соблюдение традиций (сложившихся обычаев, проверенных временем образцов)",
X2="Конкуренция вредна, она разрушает сложившиеся отношения",
X2="Бог дал родню, а чёрт вражду",
X2="Так, как принято в школе (например, по алфавиту, по росту, мальчик с девочкой и т. п.)",
X2="Чтобы дети вели себя «как положено»",
X2="Так же, как их обычно разрешали",
X2="Увлечения родных и близких, поддержка семейных хобби (сбор грибов, рыбалка, настольные игры и т. п.)",
X2="Опора на мудрость и опыт старшего поколения",
X2="Сохраняю своё личное мнение втайне, чтобы не нарушить сложившийся порядок",
X2="Я следую традициям, не люблю изменения",
X2="От семьи, в которой человек родился",
X2="Ничья. Так сложились обстоятельства",
X2="Типичные вопросы, которые задают практически на всех уроках",
X2="Если он достойно выступит, им будут гордиться дома. Посоветую участвовать",
X2="Оставаться неизменными, ведь они проверены временем",
X2="Дал (-а) бы конкретный совет, я старше, мне виднее",
X2="Никто, жизнь каждого человека предопределена свыше",
X2="Действую так же, как действовало старшее поколение в подобной ситуации",
X2="Избегание любых изменений, боязнь нового",
X2="Благодаря удаче",
X2="Чтобы преодолеть трудности, нужно дождаться благоприятной для этого ситуации",
X2="Оставить те кружки и секции, которые уже есть в школе",
X2="Быть не хуже других, не отставать",
X2="Спокойно отнестись к этой ситуации, потому что в школе всегда были, есть и будут такие ученики",
X2="В нашей семье есть традиции (ходим в театр, готовим обед и т. п.)",
X2="Узнаю, как подобную работу делали раньше",
X2="С близкими, которые хорошо меня знают и понимают, что можно предпринять",
),
"2",
IF(OR(X2="Принятие решения совместно с другими людьми",
X2="Конкуренция хороша до тех пор, пока полезна для всего коллектива",
X2="Один в поле не воин",
X2="Учителю (классному руководителю) стоит обсудить этот вопрос с классом, вместе выработать и принять общее решение",
X2="Чтобы дети учились взаимодействовать",
X2="Обсуждать конфликт среди одноклассников и стараться найти решение, с которым большинство согласится",
X2="Интересы друзей, благодаря которым всегда есть общие темы для разговора и повод провести время вместе",
X2="Работа в группе, команде",
X2="Признаю право принять решение большинством голосов",
X2="Я люблю работать в коллективе",
X2="От того, в каком коллективе работает или учится человек",
X2="Всего коллектива, в котором есть случаи травли",
X2="Вопросы, ответы на которые ученики могут обсудить совместно",
X2="Если кто-то еще из класса будет готовиться и участвовать, посоветую присоединиться",
X2="Приниматься решением всего школьного коллектива",
X2="Предложил (-а) бы обсудить в классе и решить, в чем лучше всего прийти",
X2="Коллектив – друзья, коллеги и/или др.",
X2="Иду в компанию к друзьям, знакомым или коллегам, чтобы обсудить то, что тревожит",
X2="Подстраивание под мнение большинства, отсутствие своей позиции и своего мнения",
X2="Благодаря слаженной работе команды, сотрудничеству с другими людьми",
X2="С трудностями нужно справляться сообща",
X2="Открыть кружки и секции, которые интересны большинству",
X2="Учиться общаться с людьми",
X2="Обсудить ситуацию в классе",
X2="Всегда по-разному, главное, чтобы в компании (друзей, близких, родных и т. д.)",
X2="Обсуждаю в коллективе",
X2="С друзьями или знакомыми (несколькими людьми)"
),
"3","4")))</calculatedColumnFormula>
    </tableColumn>
    <tableColumn id="141" name="Ключ 1-15" dataDxfId="168">
      <calculatedColumnFormula>IF(OR(Y2="Следование правилам и требованиям",
Y2="Конкуренция помогает человеку занять лучшее место в жизни, влиять на других людей",
Y2="Жираф большой – ему видней",
Y2="Так, как решил учитель (классный руководитель), который хорошо знает учеников",
Y2="Чтобы дети выполняли требования учителя",
Y2="Привлекать к их разрешению педагогов и руководство школы, которые отвечают за дисциплину",
Y2="Направления, которые сейчас актуальны и поощряются в стране (например, волонтёрство, патриотические акции, ЗОЖ и др.)",
Y2="Следование установленным требованиям и правилам",
Y2="Отказываюсь от своего мнения в пользу мнения более авторитетного человека",
Y2="Я исполнительный (-ая), следую правилам",
Y2="От влиятельных людей, которые помогают продвигаться к успеху",
Y2="Руководства школы и учителей, которые допускают травлю",
Y2="Вопросы, которые сам учитель считает наиболее важными по данной теме",
Y2="Если учитель сказал, то надо обязательно участвовать",
Y2="Устанавливаться руководством школы",
Y2="Объяснил (-а) бы, что на подобные праздники положено одеваться в соответствии со школьными правилами",
Y2="Авторитетные и значимые люди – например, вышестоящие руководители",
Y2="Обращаюсь к человеку, который знает, как правильно поступить",
Y2="Преклонение перед руководителем, следование исключительно инструкциям от него",
Y2="В результате четкого выполнения поставленной задачи",
Y2="Лучше обратиться к тому, кто может за меня решить, как преодолеть трудности",
Y2="Ничего не обсуждать – решение за школьной администрацией",
Y2="Получать высокие баллы на контрольных и экзаменах",
Y2="Принять меры административного характера",
Y2="Решаю задачи, которые передо мной поставлены",
Y2="Спрашиваю у вышестоящего руководства, как это лучше сделать",
Y2="С вышестоящим руководителем или другим авторитетным человеком, который точно знает, как правильно поступить"
),"1",
IF(OR(Y2="Соблюдение традиций (сложившихся обычаев, проверенных временем образцов)",
Y2="Конкуренция вредна, она разрушает сложившиеся отношения",
Y2="Бог дал родню, а чёрт вражду",
Y2="Так, как принято в школе (например, по алфавиту, по росту, мальчик с девочкой и т. п.)",
Y2="Чтобы дети вели себя «как положено»",
Y2="Так же, как их обычно разрешали",
Y2="Увлечения родных и близких, поддержка семейных хобби (сбор грибов, рыбалка, настольные игры и т. п.)",
Y2="Опора на мудрость и опыт старшего поколения",
Y2="Сохраняю своё личное мнение втайне, чтобы не нарушить сложившийся порядок",
Y2="Я следую традициям, не люблю изменения",
Y2="От семьи, в которой человек родился",
Y2="Ничья. Так сложились обстоятельства",
Y2="Типичные вопросы, которые задают практически на всех уроках",
Y2="Если он достойно выступит, им будут гордиться дома. Посоветую участвовать",
Y2="Оставаться неизменными, ведь они проверены временем",
Y2="Дал (-а) бы конкретный совет, я старше, мне виднее",
Y2="Никто, жизнь каждого человека предопределена свыше",
Y2="Действую так же, как действовало старшее поколение в подобной ситуации",
Y2="Избегание любых изменений, боязнь нового",
Y2="Благодаря удаче",
Y2="Чтобы преодолеть трудности, нужно дождаться благоприятной для этого ситуации",
Y2="Оставить те кружки и секции, которые уже есть в школе",
Y2="Быть не хуже других, не отставать",
Y2="Спокойно отнестись к этой ситуации, потому что в школе всегда были, есть и будут такие ученики",
Y2="В нашей семье есть традиции (ходим в театр, готовим обед и т. п.)",
Y2="Узнаю, как подобную работу делали раньше",
Y2="С близкими, которые хорошо меня знают и понимают, что можно предпринять",
),
"2",
IF(OR(Y2="Принятие решения совместно с другими людьми",
Y2="Конкуренция хороша до тех пор, пока полезна для всего коллектива",
Y2="Один в поле не воин",
Y2="Учителю (классному руководителю) стоит обсудить этот вопрос с классом, вместе выработать и принять общее решение",
Y2="Чтобы дети учились взаимодействовать",
Y2="Обсуждать конфликт среди одноклассников и стараться найти решение, с которым большинство согласится",
Y2="Интересы друзей, благодаря которым всегда есть общие темы для разговора и повод провести время вместе",
Y2="Работа в группе, команде",
Y2="Признаю право принять решение большинством голосов",
Y2="Я люблю работать в коллективе",
Y2="От того, в каком коллективе работает или учится человек",
Y2="Всего коллектива, в котором есть случаи травли",
Y2="Вопросы, ответы на которые ученики могут обсудить совместно",
Y2="Если кто-то еще из класса будет готовиться и участвовать, посоветую присоединиться",
Y2="Приниматься решением всего школьного коллектива",
Y2="Предложил (-а) бы обсудить в классе и решить, в чем лучше всего прийти",
Y2="Коллектив – друзья, коллеги и/или др.",
Y2="Иду в компанию к друзьям, знакомым или коллегам, чтобы обсудить то, что тревожит",
Y2="Подстраивание под мнение большинства, отсутствие своей позиции и своего мнения",
Y2="Благодаря слаженной работе команды, сотрудничеству с другими людьми",
Y2="С трудностями нужно справляться сообща",
Y2="Открыть кружки и секции, которые интересны большинству",
Y2="Учиться общаться с людьми",
Y2="Обсудить ситуацию в классе",
Y2="Всегда по-разному, главное, чтобы в компании (друзей, близких, родных и т. д.)",
Y2="Обсуждаю в коллективе",
Y2="С друзьями или знакомыми (несколькими людьми)"
),
"3","4")))</calculatedColumnFormula>
    </tableColumn>
    <tableColumn id="142" name="Ключ 1-16" dataDxfId="167">
      <calculatedColumnFormula>IF(OR(Z2="Следование правилам и требованиям",
Z2="Конкуренция помогает человеку занять лучшее место в жизни, влиять на других людей",
Z2="Жираф большой – ему видней",
Z2="Так, как решил учитель (классный руководитель), который хорошо знает учеников",
Z2="Чтобы дети выполняли требования учителя",
Z2="Привлекать к их разрешению педагогов и руководство школы, которые отвечают за дисциплину",
Z2="Направления, которые сейчас актуальны и поощряются в стране (например, волонтёрство, патриотические акции, ЗОЖ и др.)",
Z2="Следование установленным требованиям и правилам",
Z2="Отказываюсь от своего мнения в пользу мнения более авторитетного человека",
Z2="Я исполнительный (-ая), следую правилам",
Z2="От влиятельных людей, которые помогают продвигаться к успеху",
Z2="Руководства школы и учителей, которые допускают травлю",
Z2="Вопросы, которые сам учитель считает наиболее важными по данной теме",
Z2="Если учитель сказал, то надо обязательно участвовать",
Z2="Устанавливаться руководством школы",
Z2="Объяснил (-а) бы, что на подобные праздники положено одеваться в соответствии со школьными правилами",
Z2="Авторитетные и значимые люди – например, вышестоящие руководители",
Z2="Обращаюсь к человеку, который знает, как правильно поступить",
Z2="Преклонение перед руководителем, следование исключительно инструкциям от него",
Z2="В результате четкого выполнения поставленной задачи",
Z2="Лучше обратиться к тому, кто может за меня решить, как преодолеть трудности",
Z2="Ничего не обсуждать – решение за школьной администрацией",
Z2="Получать высокие баллы на контрольных и экзаменах",
Z2="Принять меры административного характера",
Z2="Решаю задачи, которые передо мной поставлены",
Z2="Спрашиваю у вышестоящего руководства, как это лучше сделать",
Z2="С вышестоящим руководителем или другим авторитетным человеком, который точно знает, как правильно поступить"
),"1",
IF(OR(Z2="Соблюдение традиций (сложившихся обычаев, проверенных временем образцов)",
Z2="Конкуренция вредна, она разрушает сложившиеся отношения",
Z2="Бог дал родню, а чёрт вражду",
Z2="Так, как принято в школе (например, по алфавиту, по росту, мальчик с девочкой и т. п.)",
Z2="Чтобы дети вели себя «как положено»",
Z2="Так же, как их обычно разрешали",
Z2="Увлечения родных и близких, поддержка семейных хобби (сбор грибов, рыбалка, настольные игры и т. п.)",
Z2="Опора на мудрость и опыт старшего поколения",
Z2="Сохраняю своё личное мнение втайне, чтобы не нарушить сложившийся порядок",
Z2="Я следую традициям, не люблю изменения",
Z2="От семьи, в которой человек родился",
Z2="Ничья. Так сложились обстоятельства",
Z2="Типичные вопросы, которые задают практически на всех уроках",
Z2="Если он достойно выступит, им будут гордиться дома. Посоветую участвовать",
Z2="Оставаться неизменными, ведь они проверены временем",
Z2="Дал (-а) бы конкретный совет, я старше, мне виднее",
Z2="Никто, жизнь каждого человека предопределена свыше",
Z2="Действую так же, как действовало старшее поколение в подобной ситуации",
Z2="Избегание любых изменений, боязнь нового",
Z2="Благодаря удаче",
Z2="Чтобы преодолеть трудности, нужно дождаться благоприятной для этого ситуации",
Z2="Оставить те кружки и секции, которые уже есть в школе",
Z2="Быть не хуже других, не отставать",
Z2="Спокойно отнестись к этой ситуации, потому что в школе всегда были, есть и будут такие ученики",
Z2="В нашей семье есть традиции (ходим в театр, готовим обед и т. п.)",
Z2="Узнаю, как подобную работу делали раньше",
Z2="С близкими, которые хорошо меня знают и понимают, что можно предпринять",
),
"2",
IF(OR(Z2="Принятие решения совместно с другими людьми",
Z2="Конкуренция хороша до тех пор, пока полезна для всего коллектива",
Z2="Один в поле не воин",
Z2="Учителю (классному руководителю) стоит обсудить этот вопрос с классом, вместе выработать и принять общее решение",
Z2="Чтобы дети учились взаимодействовать",
Z2="Обсуждать конфликт среди одноклассников и стараться найти решение, с которым большинство согласится",
Z2="Интересы друзей, благодаря которым всегда есть общие темы для разговора и повод провести время вместе",
Z2="Работа в группе, команде",
Z2="Признаю право принять решение большинством голосов",
Z2="Я люблю работать в коллективе",
Z2="От того, в каком коллективе работает или учится человек",
Z2="Всего коллектива, в котором есть случаи травли",
Z2="Вопросы, ответы на которые ученики могут обсудить совместно",
Z2="Если кто-то еще из класса будет готовиться и участвовать, посоветую присоединиться",
Z2="Приниматься решением всего школьного коллектива",
Z2="Предложил (-а) бы обсудить в классе и решить, в чем лучше всего прийти",
Z2="Коллектив – друзья, коллеги и/или др.",
Z2="Иду в компанию к друзьям, знакомым или коллегам, чтобы обсудить то, что тревожит",
Z2="Подстраивание под мнение большинства, отсутствие своей позиции и своего мнения",
Z2="Благодаря слаженной работе команды, сотрудничеству с другими людьми",
Z2="С трудностями нужно справляться сообща",
Z2="Открыть кружки и секции, которые интересны большинству",
Z2="Учиться общаться с людьми",
Z2="Обсудить ситуацию в классе",
Z2="Всегда по-разному, главное, чтобы в компании (друзей, близких, родных и т. д.)",
Z2="Обсуждаю в коллективе",
Z2="С друзьями или знакомыми (несколькими людьми)"
),
"3","4")))</calculatedColumnFormula>
    </tableColumn>
    <tableColumn id="143" name="Ключ 1-17" dataDxfId="166">
      <calculatedColumnFormula>IF(OR(AA2="Следование правилам и требованиям",
AA2="Конкуренция помогает человеку занять лучшее место в жизни, влиять на других людей",
AA2="Жираф большой – ему видней",
AA2="Так, как решил учитель (классный руководитель), который хорошо знает учеников",
AA2="Чтобы дети выполняли требования учителя",
AA2="Привлекать к их разрешению педагогов и руководство школы, которые отвечают за дисциплину",
AA2="Направления, которые сейчас актуальны и поощряются в стране (например, волонтёрство, патриотические акции, ЗОЖ и др.)",
AA2="Следование установленным требованиям и правилам",
AA2="Отказываюсь от своего мнения в пользу мнения более авторитетного человека",
AA2="Я исполнительный (-ая), следую правилам",
AA2="От влиятельных людей, которые помогают продвигаться к успеху",
AA2="Руководства школы и учителей, которые допускают травлю",
AA2="Вопросы, которые сам учитель считает наиболее важными по данной теме",
AA2="Если учитель сказал, то надо обязательно участвовать",
AA2="Устанавливаться руководством школы",
AA2="Объяснил (-а) бы, что на подобные праздники положено одеваться в соответствии со школьными правилами",
AA2="Авторитетные и значимые люди – например, вышестоящие руководители",
AA2="Обращаюсь к человеку, который знает, как правильно поступить",
AA2="Преклонение перед руководителем, следование исключительно инструкциям от него",
AA2="В результате четкого выполнения поставленной задачи",
AA2="Лучше обратиться к тому, кто может за меня решить, как преодолеть трудности",
AA2="Ничего не обсуждать – решение за школьной администрацией",
AA2="Получать высокие баллы на контрольных и экзаменах",
AA2="Принять меры административного характера",
AA2="Решаю задачи, которые передо мной поставлены",
AA2="Спрашиваю у вышестоящего руководства, как это лучше сделать",
AA2="С вышестоящим руководителем или другим авторитетным человеком, который точно знает, как правильно поступить"
),"1",
IF(OR(AA2="Соблюдение традиций (сложившихся обычаев, проверенных временем образцов)",
AA2="Конкуренция вредна, она разрушает сложившиеся отношения",
AA2="Бог дал родню, а чёрт вражду",
AA2="Так, как принято в школе (например, по алфавиту, по росту, мальчик с девочкой и т. п.)",
AA2="Чтобы дети вели себя «как положено»",
AA2="Так же, как их обычно разрешали",
AA2="Увлечения родных и близких, поддержка семейных хобби (сбор грибов, рыбалка, настольные игры и т. п.)",
AA2="Опора на мудрость и опыт старшего поколения",
AA2="Сохраняю своё личное мнение втайне, чтобы не нарушить сложившийся порядок",
AA2="Я следую традициям, не люблю изменения",
AA2="От семьи, в которой человек родился",
AA2="Ничья. Так сложились обстоятельства",
AA2="Типичные вопросы, которые задают практически на всех уроках",
AA2="Если он достойно выступит, им будут гордиться дома. Посоветую участвовать",
AA2="Оставаться неизменными, ведь они проверены временем",
AA2="Дал (-а) бы конкретный совет, я старше, мне виднее",
AA2="Никто, жизнь каждого человека предопределена свыше",
AA2="Действую так же, как действовало старшее поколение в подобной ситуации",
AA2="Избегание любых изменений, боязнь нового",
AA2="Благодаря удаче",
AA2="Чтобы преодолеть трудности, нужно дождаться благоприятной для этого ситуации",
AA2="Оставить те кружки и секции, которые уже есть в школе",
AA2="Быть не хуже других, не отставать",
AA2="Спокойно отнестись к этой ситуации, потому что в школе всегда были, есть и будут такие ученики",
AA2="В нашей семье есть традиции (ходим в театр, готовим обед и т. п.)",
AA2="Узнаю, как подобную работу делали раньше",
AA2="С близкими, которые хорошо меня знают и понимают, что можно предпринять",
),
"2",
IF(OR(AA2="Принятие решения совместно с другими людьми",
AA2="Конкуренция хороша до тех пор, пока полезна для всего коллектива",
AA2="Один в поле не воин",
AA2="Учителю (классному руководителю) стоит обсудить этот вопрос с классом, вместе выработать и принять общее решение",
AA2="Чтобы дети учились взаимодействовать",
AA2="Обсуждать конфликт среди одноклассников и стараться найти решение, с которым большинство согласится",
AA2="Интересы друзей, благодаря которым всегда есть общие темы для разговора и повод провести время вместе",
AA2="Работа в группе, команде",
AA2="Признаю право принять решение большинством голосов",
AA2="Я люблю работать в коллективе",
AA2="От того, в каком коллективе работает или учится человек",
AA2="Всего коллектива, в котором есть случаи травли",
AA2="Вопросы, ответы на которые ученики могут обсудить совместно",
AA2="Если кто-то еще из класса будет готовиться и участвовать, посоветую присоединиться",
AA2="Приниматься решением всего школьного коллектива",
AA2="Предложил (-а) бы обсудить в классе и решить, в чем лучше всего прийти",
AA2="Коллектив – друзья, коллеги и/или др.",
AA2="Иду в компанию к друзьям, знакомым или коллегам, чтобы обсудить то, что тревожит",
AA2="Подстраивание под мнение большинства, отсутствие своей позиции и своего мнения",
AA2="Благодаря слаженной работе команды, сотрудничеству с другими людьми",
AA2="С трудностями нужно справляться сообща",
AA2="Открыть кружки и секции, которые интересны большинству",
AA2="Учиться общаться с людьми",
AA2="Обсудить ситуацию в классе",
AA2="Всегда по-разному, главное, чтобы в компании (друзей, близких, родных и т. д.)",
AA2="Обсуждаю в коллективе",
AA2="С друзьями или знакомыми (несколькими людьми)"
),
"3","4")))</calculatedColumnFormula>
    </tableColumn>
    <tableColumn id="144" name="Ключ 1-18" dataDxfId="165">
      <calculatedColumnFormula>IF(OR(AB2="Следование правилам и требованиям",
AB2="Конкуренция помогает человеку занять лучшее место в жизни, влиять на других людей",
AB2="Жираф большой – ему видней",
AB2="Так, как решил учитель (классный руководитель), который хорошо знает учеников",
AB2="Чтобы дети выполняли требования учителя",
AB2="Привлекать к их разрешению педагогов и руководство школы, которые отвечают за дисциплину",
AB2="Направления, которые сейчас актуальны и поощряются в стране (например, волонтёрство, патриотические акции, ЗОЖ и др.)",
AB2="Следование установленным требованиям и правилам",
AB2="Отказываюсь от своего мнения в пользу мнения более авторитетного человека",
AB2="Я исполнительный (-ая), следую правилам",
AB2="От влиятельных людей, которые помогают продвигаться к успеху",
AB2="Руководства школы и учителей, которые допускают травлю",
AB2="Вопросы, которые сам учитель считает наиболее важными по данной теме",
AB2="Если учитель сказал, то надо обязательно участвовать",
AB2="Устанавливаться руководством школы",
AB2="Объяснил (-а) бы, что на подобные праздники положено одеваться в соответствии со школьными правилами",
AB2="Авторитетные и значимые люди – например, вышестоящие руководители",
AB2="Обращаюсь к человеку, который знает, как правильно поступить",
AB2="Преклонение перед руководителем, следование исключительно инструкциям от него",
AB2="В результате четкого выполнения поставленной задачи",
AB2="Лучше обратиться к тому, кто может за меня решить, как преодолеть трудности",
AB2="Ничего не обсуждать – решение за школьной администрацией",
AB2="Получать высокие баллы на контрольных и экзаменах",
AB2="Принять меры административного характера",
AB2="Решаю задачи, которые передо мной поставлены",
AB2="Спрашиваю у вышестоящего руководства, как это лучше сделать",
AB2="С вышестоящим руководителем или другим авторитетным человеком, который точно знает, как правильно поступить"
),"1",
IF(OR(AB2="Соблюдение традиций (сложившихся обычаев, проверенных временем образцов)",
AB2="Конкуренция вредна, она разрушает сложившиеся отношения",
AB2="Бог дал родню, а чёрт вражду",
AB2="Так, как принято в школе (например, по алфавиту, по росту, мальчик с девочкой и т. п.)",
AB2="Чтобы дети вели себя «как положено»",
AB2="Так же, как их обычно разрешали",
AB2="Увлечения родных и близких, поддержка семейных хобби (сбор грибов, рыбалка, настольные игры и т. п.)",
AB2="Опора на мудрость и опыт старшего поколения",
AB2="Сохраняю своё личное мнение втайне, чтобы не нарушить сложившийся порядок",
AB2="Я следую традициям, не люблю изменения",
AB2="От семьи, в которой человек родился",
AB2="Ничья. Так сложились обстоятельства",
AB2="Типичные вопросы, которые задают практически на всех уроках",
AB2="Если он достойно выступит, им будут гордиться дома. Посоветую участвовать",
AB2="Оставаться неизменными, ведь они проверены временем",
AB2="Дал (-а) бы конкретный совет, я старше, мне виднее",
AB2="Никто, жизнь каждого человека предопределена свыше",
AB2="Действую так же, как действовало старшее поколение в подобной ситуации",
AB2="Избегание любых изменений, боязнь нового",
AB2="Благодаря удаче",
AB2="Чтобы преодолеть трудности, нужно дождаться благоприятной для этого ситуации",
AB2="Оставить те кружки и секции, которые уже есть в школе",
AB2="Быть не хуже других, не отставать",
AB2="Спокойно отнестись к этой ситуации, потому что в школе всегда были, есть и будут такие ученики",
AB2="В нашей семье есть традиции (ходим в театр, готовим обед и т. п.)",
AB2="Узнаю, как подобную работу делали раньше",
AB2="С близкими, которые хорошо меня знают и понимают, что можно предпринять",
),
"2",
IF(OR(AB2="Принятие решения совместно с другими людьми",
AB2="Конкуренция хороша до тех пор, пока полезна для всего коллектива",
AB2="Один в поле не воин",
AB2="Учителю (классному руководителю) стоит обсудить этот вопрос с классом, вместе выработать и принять общее решение",
AB2="Чтобы дети учились взаимодействовать",
AB2="Обсуждать конфликт среди одноклассников и стараться найти решение, с которым большинство согласится",
AB2="Интересы друзей, благодаря которым всегда есть общие темы для разговора и повод провести время вместе",
AB2="Работа в группе, команде",
AB2="Признаю право принять решение большинством голосов",
AB2="Я люблю работать в коллективе",
AB2="От того, в каком коллективе работает или учится человек",
AB2="Всего коллектива, в котором есть случаи травли",
AB2="Вопросы, ответы на которые ученики могут обсудить совместно",
AB2="Если кто-то еще из класса будет готовиться и участвовать, посоветую присоединиться",
AB2="Приниматься решением всего школьного коллектива",
AB2="Предложил (-а) бы обсудить в классе и решить, в чем лучше всего прийти",
AB2="Коллектив – друзья, коллеги и/или др.",
AB2="Иду в компанию к друзьям, знакомым или коллегам, чтобы обсудить то, что тревожит",
AB2="Подстраивание под мнение большинства, отсутствие своей позиции и своего мнения",
AB2="Благодаря слаженной работе команды, сотрудничеству с другими людьми",
AB2="С трудностями нужно справляться сообща",
AB2="Открыть кружки и секции, которые интересны большинству",
AB2="Учиться общаться с людьми",
AB2="Обсудить ситуацию в классе",
AB2="Всегда по-разному, главное, чтобы в компании (друзей, близких, родных и т. д.)",
AB2="Обсуждаю в коллективе",
AB2="С друзьями или знакомыми (несколькими людьми)"
),
"3","4")))</calculatedColumnFormula>
    </tableColumn>
    <tableColumn id="145" name="Ключ 1-19" dataDxfId="164">
      <calculatedColumnFormula>IF(OR(AC2="Следование правилам и требованиям",
AC2="Конкуренция помогает человеку занять лучшее место в жизни, влиять на других людей",
AC2="Жираф большой – ему видней",
AC2="Так, как решил учитель (классный руководитель), который хорошо знает учеников",
AC2="Чтобы дети выполняли требования учителя",
AC2="Привлекать к их разрешению педагогов и руководство школы, которые отвечают за дисциплину",
AC2="Направления, которые сейчас актуальны и поощряются в стране (например, волонтёрство, патриотические акции, ЗОЖ и др.)",
AC2="Следование установленным требованиям и правилам",
AC2="Отказываюсь от своего мнения в пользу мнения более авторитетного человека",
AC2="Я исполнительный (-ая), следую правилам",
AC2="От влиятельных людей, которые помогают продвигаться к успеху",
AC2="Руководства школы и учителей, которые допускают травлю",
AC2="Вопросы, которые сам учитель считает наиболее важными по данной теме",
AC2="Если учитель сказал, то надо обязательно участвовать",
AC2="Устанавливаться руководством школы",
AC2="Объяснил (-а) бы, что на подобные праздники положено одеваться в соответствии со школьными правилами",
AC2="Авторитетные и значимые люди – например, вышестоящие руководители",
AC2="Обращаюсь к человеку, который знает, как правильно поступить",
AC2="Преклонение перед руководителем, следование исключительно инструкциям от него",
AC2="В результате четкого выполнения поставленной задачи",
AC2="Лучше обратиться к тому, кто может за меня решить, как преодолеть трудности",
AC2="Ничего не обсуждать – решение за школьной администрацией",
AC2="Получать высокие баллы на контрольных и экзаменах",
AC2="Принять меры административного характера",
AC2="Решаю задачи, которые передо мной поставлены",
AC2="Спрашиваю у вышестоящего руководства, как это лучше сделать",
AC2="С вышестоящим руководителем или другим авторитетным человеком, который точно знает, как правильно поступить"
),"1",
IF(OR(AC2="Соблюдение традиций (сложившихся обычаев, проверенных временем образцов)",
AC2="Конкуренция вредна, она разрушает сложившиеся отношения",
AC2="Бог дал родню, а чёрт вражду",
AC2="Так, как принято в школе (например, по алфавиту, по росту, мальчик с девочкой и т. п.)",
AC2="Чтобы дети вели себя «как положено»",
AC2="Так же, как их обычно разрешали",
AC2="Увлечения родных и близких, поддержка семейных хобби (сбор грибов, рыбалка, настольные игры и т. п.)",
AC2="Опора на мудрость и опыт старшего поколения",
AC2="Сохраняю своё личное мнение втайне, чтобы не нарушить сложившийся порядок",
AC2="Я следую традициям, не люблю изменения",
AC2="От семьи, в которой человек родился",
AC2="Ничья. Так сложились обстоятельства",
AC2="Типичные вопросы, которые задают практически на всех уроках",
AC2="Если он достойно выступит, им будут гордиться дома. Посоветую участвовать",
AC2="Оставаться неизменными, ведь они проверены временем",
AC2="Дал (-а) бы конкретный совет, я старше, мне виднее",
AC2="Никто, жизнь каждого человека предопределена свыше",
AC2="Действую так же, как действовало старшее поколение в подобной ситуации",
AC2="Избегание любых изменений, боязнь нового",
AC2="Благодаря удаче",
AC2="Чтобы преодолеть трудности, нужно дождаться благоприятной для этого ситуации",
AC2="Оставить те кружки и секции, которые уже есть в школе",
AC2="Быть не хуже других, не отставать",
AC2="Спокойно отнестись к этой ситуации, потому что в школе всегда были, есть и будут такие ученики",
AC2="В нашей семье есть традиции (ходим в театр, готовим обед и т. п.)",
AC2="Узнаю, как подобную работу делали раньше",
AC2="С близкими, которые хорошо меня знают и понимают, что можно предпринять",
),
"2",
IF(OR(AC2="Принятие решения совместно с другими людьми",
AC2="Конкуренция хороша до тех пор, пока полезна для всего коллектива",
AC2="Один в поле не воин",
AC2="Учителю (классному руководителю) стоит обсудить этот вопрос с классом, вместе выработать и принять общее решение",
AC2="Чтобы дети учились взаимодействовать",
AC2="Обсуждать конфликт среди одноклассников и стараться найти решение, с которым большинство согласится",
AC2="Интересы друзей, благодаря которым всегда есть общие темы для разговора и повод провести время вместе",
AC2="Работа в группе, команде",
AC2="Признаю право принять решение большинством голосов",
AC2="Я люблю работать в коллективе",
AC2="От того, в каком коллективе работает или учится человек",
AC2="Всего коллектива, в котором есть случаи травли",
AC2="Вопросы, ответы на которые ученики могут обсудить совместно",
AC2="Если кто-то еще из класса будет готовиться и участвовать, посоветую присоединиться",
AC2="Приниматься решением всего школьного коллектива",
AC2="Предложил (-а) бы обсудить в классе и решить, в чем лучше всего прийти",
AC2="Коллектив – друзья, коллеги и/или др.",
AC2="Иду в компанию к друзьям, знакомым или коллегам, чтобы обсудить то, что тревожит",
AC2="Подстраивание под мнение большинства, отсутствие своей позиции и своего мнения",
AC2="Благодаря слаженной работе команды, сотрудничеству с другими людьми",
AC2="С трудностями нужно справляться сообща",
AC2="Открыть кружки и секции, которые интересны большинству",
AC2="Учиться общаться с людьми",
AC2="Обсудить ситуацию в классе",
AC2="Всегда по-разному, главное, чтобы в компании (друзей, близких, родных и т. д.)",
AC2="Обсуждаю в коллективе",
AC2="С друзьями или знакомыми (несколькими людьми)"
),
"3","4")))</calculatedColumnFormula>
    </tableColumn>
    <tableColumn id="146" name="Ключ 1-20" dataDxfId="163">
      <calculatedColumnFormula>IF(OR(AD2="Следование правилам и требованиям",
AD2="Конкуренция помогает человеку занять лучшее место в жизни, влиять на других людей",
AD2="Жираф большой – ему видней",
AD2="Так, как решил учитель (классный руководитель), который хорошо знает учеников",
AD2="Чтобы дети выполняли требования учителя",
AD2="Привлекать к их разрешению педагогов и руководство школы, которые отвечают за дисциплину",
AD2="Направления, которые сейчас актуальны и поощряются в стране (например, волонтёрство, патриотические акции, ЗОЖ и др.)",
AD2="Следование установленным требованиям и правилам",
AD2="Отказываюсь от своего мнения в пользу мнения более авторитетного человека",
AD2="Я исполнительный (-ая), следую правилам",
AD2="От влиятельных людей, которые помогают продвигаться к успеху",
AD2="Руководства школы и учителей, которые допускают травлю",
AD2="Вопросы, которые сам учитель считает наиболее важными по данной теме",
AD2="Если учитель сказал, то надо обязательно участвовать",
AD2="Устанавливаться руководством школы",
AD2="Объяснил (-а) бы, что на подобные праздники положено одеваться в соответствии со школьными правилами",
AD2="Авторитетные и значимые люди – например, вышестоящие руководители",
AD2="Обращаюсь к человеку, который знает, как правильно поступить",
AD2="Преклонение перед руководителем, следование исключительно инструкциям от него",
AD2="В результате четкого выполнения поставленной задачи",
AD2="Лучше обратиться к тому, кто может за меня решить, как преодолеть трудности",
AD2="Ничего не обсуждать – решение за школьной администрацией",
AD2="Получать высокие баллы на контрольных и экзаменах",
AD2="Принять меры административного характера",
AD2="Решаю задачи, которые передо мной поставлены",
AD2="Спрашиваю у вышестоящего руководства, как это лучше сделать",
AD2="С вышестоящим руководителем или другим авторитетным человеком, который точно знает, как правильно поступить"
),"1",
IF(OR(AD2="Соблюдение традиций (сложившихся обычаев, проверенных временем образцов)",
AD2="Конкуренция вредна, она разрушает сложившиеся отношения",
AD2="Бог дал родню, а чёрт вражду",
AD2="Так, как принято в школе (например, по алфавиту, по росту, мальчик с девочкой и т. п.)",
AD2="Чтобы дети вели себя «как положено»",
AD2="Так же, как их обычно разрешали",
AD2="Увлечения родных и близких, поддержка семейных хобби (сбор грибов, рыбалка, настольные игры и т. п.)",
AD2="Опора на мудрость и опыт старшего поколения",
AD2="Сохраняю своё личное мнение втайне, чтобы не нарушить сложившийся порядок",
AD2="Я следую традициям, не люблю изменения",
AD2="От семьи, в которой человек родился",
AD2="Ничья. Так сложились обстоятельства",
AD2="Типичные вопросы, которые задают практически на всех уроках",
AD2="Если он достойно выступит, им будут гордиться дома. Посоветую участвовать",
AD2="Оставаться неизменными, ведь они проверены временем",
AD2="Дал (-а) бы конкретный совет, я старше, мне виднее",
AD2="Никто, жизнь каждого человека предопределена свыше",
AD2="Действую так же, как действовало старшее поколение в подобной ситуации",
AD2="Избегание любых изменений, боязнь нового",
AD2="Благодаря удаче",
AD2="Чтобы преодолеть трудности, нужно дождаться благоприятной для этого ситуации",
AD2="Оставить те кружки и секции, которые уже есть в школе",
AD2="Быть не хуже других, не отставать",
AD2="Спокойно отнестись к этой ситуации, потому что в школе всегда были, есть и будут такие ученики",
AD2="В нашей семье есть традиции (ходим в театр, готовим обед и т. п.)",
AD2="Узнаю, как подобную работу делали раньше",
AD2="С близкими, которые хорошо меня знают и понимают, что можно предпринять",
),
"2",
IF(OR(AD2="Принятие решения совместно с другими людьми",
AD2="Конкуренция хороша до тех пор, пока полезна для всего коллектива",
AD2="Один в поле не воин",
AD2="Учителю (классному руководителю) стоит обсудить этот вопрос с классом, вместе выработать и принять общее решение",
AD2="Чтобы дети учились взаимодействовать",
AD2="Обсуждать конфликт среди одноклассников и стараться найти решение, с которым большинство согласится",
AD2="Интересы друзей, благодаря которым всегда есть общие темы для разговора и повод провести время вместе",
AD2="Работа в группе, команде",
AD2="Признаю право принять решение большинством голосов",
AD2="Я люблю работать в коллективе",
AD2="От того, в каком коллективе работает или учится человек",
AD2="Всего коллектива, в котором есть случаи травли",
AD2="Вопросы, ответы на которые ученики могут обсудить совместно",
AD2="Если кто-то еще из класса будет готовиться и участвовать, посоветую присоединиться",
AD2="Приниматься решением всего школьного коллектива",
AD2="Предложил (-а) бы обсудить в классе и решить, в чем лучше всего прийти",
AD2="Коллектив – друзья, коллеги и/или др.",
AD2="Иду в компанию к друзьям, знакомым или коллегам, чтобы обсудить то, что тревожит",
AD2="Подстраивание под мнение большинства, отсутствие своей позиции и своего мнения",
AD2="Благодаря слаженной работе команды, сотрудничеству с другими людьми",
AD2="С трудностями нужно справляться сообща",
AD2="Открыть кружки и секции, которые интересны большинству",
AD2="Учиться общаться с людьми",
AD2="Обсудить ситуацию в классе",
AD2="Всегда по-разному, главное, чтобы в компании (друзей, близких, родных и т. д.)",
AD2="Обсуждаю в коллективе",
AD2="С друзьями или знакомыми (несколькими людьми)"
),
"3","4")))</calculatedColumnFormula>
    </tableColumn>
    <tableColumn id="147" name="Ключ 1-21" dataDxfId="162">
      <calculatedColumnFormula>IF(OR(AE2="Следование правилам и требованиям",
AE2="Конкуренция помогает человеку занять лучшее место в жизни, влиять на других людей",
AE2="Жираф большой – ему видней",
AE2="Так, как решил учитель (классный руководитель), который хорошо знает учеников",
AE2="Чтобы дети выполняли требования учителя",
AE2="Привлекать к их разрешению педагогов и руководство школы, которые отвечают за дисциплину",
AE2="Направления, которые сейчас актуальны и поощряются в стране (например, волонтёрство, патриотические акции, ЗОЖ и др.)",
AE2="Следование установленным требованиям и правилам",
AE2="Отказываюсь от своего мнения в пользу мнения более авторитетного человека",
AE2="Я исполнительный (-ая), следую правилам",
AE2="От влиятельных людей, которые помогают продвигаться к успеху",
AE2="Руководства школы и учителей, которые допускают травлю",
AE2="Вопросы, которые сам учитель считает наиболее важными по данной теме",
AE2="Если учитель сказал, то надо обязательно участвовать",
AE2="Устанавливаться руководством школы",
AE2="Объяснил (-а) бы, что на подобные праздники положено одеваться в соответствии со школьными правилами",
AE2="Авторитетные и значимые люди – например, вышестоящие руководители",
AE2="Обращаюсь к человеку, который знает, как правильно поступить",
AE2="Преклонение перед руководителем, следование исключительно инструкциям от него",
AE2="В результате четкого выполнения поставленной задачи",
AE2="Лучше обратиться к тому, кто может за меня решить, как преодолеть трудности",
AE2="Ничего не обсуждать – решение за школьной администрацией",
AE2="Получать высокие баллы на контрольных и экзаменах",
AE2="Принять меры административного характера",
AE2="Решаю задачи, которые передо мной поставлены",
AE2="Спрашиваю у вышестоящего руководства, как это лучше сделать",
AE2="С вышестоящим руководителем или другим авторитетным человеком, который точно знает, как правильно поступить"
),"1",
IF(OR(AE2="Соблюдение традиций (сложившихся обычаев, проверенных временем образцов)",
AE2="Конкуренция вредна, она разрушает сложившиеся отношения",
AE2="Бог дал родню, а чёрт вражду",
AE2="Так, как принято в школе (например, по алфавиту, по росту, мальчик с девочкой и т. п.)",
AE2="Чтобы дети вели себя «как положено»",
AE2="Так же, как их обычно разрешали",
AE2="Увлечения родных и близких, поддержка семейных хобби (сбор грибов, рыбалка, настольные игры и т. п.)",
AE2="Опора на мудрость и опыт старшего поколения",
AE2="Сохраняю своё личное мнение втайне, чтобы не нарушить сложившийся порядок",
AE2="Я следую традициям, не люблю изменения",
AE2="От семьи, в которой человек родился",
AE2="Ничья. Так сложились обстоятельства",
AE2="Типичные вопросы, которые задают практически на всех уроках",
AE2="Если он достойно выступит, им будут гордиться дома. Посоветую участвовать",
AE2="Оставаться неизменными, ведь они проверены временем",
AE2="Дал (-а) бы конкретный совет, я старше, мне виднее",
AE2="Никто, жизнь каждого человека предопределена свыше",
AE2="Действую так же, как действовало старшее поколение в подобной ситуации",
AE2="Избегание любых изменений, боязнь нового",
AE2="Благодаря удаче",
AE2="Чтобы преодолеть трудности, нужно дождаться благоприятной для этого ситуации",
AE2="Оставить те кружки и секции, которые уже есть в школе",
AE2="Быть не хуже других, не отставать",
AE2="Спокойно отнестись к этой ситуации, потому что в школе всегда были, есть и будут такие ученики",
AE2="В нашей семье есть традиции (ходим в театр, готовим обед и т. п.)",
AE2="Узнаю, как подобную работу делали раньше",
AE2="С близкими, которые хорошо меня знают и понимают, что можно предпринять",
),
"2",
IF(OR(AE2="Принятие решения совместно с другими людьми",
AE2="Конкуренция хороша до тех пор, пока полезна для всего коллектива",
AE2="Один в поле не воин",
AE2="Учителю (классному руководителю) стоит обсудить этот вопрос с классом, вместе выработать и принять общее решение",
AE2="Чтобы дети учились взаимодействовать",
AE2="Обсуждать конфликт среди одноклассников и стараться найти решение, с которым большинство согласится",
AE2="Интересы друзей, благодаря которым всегда есть общие темы для разговора и повод провести время вместе",
AE2="Работа в группе, команде",
AE2="Признаю право принять решение большинством голосов",
AE2="Я люблю работать в коллективе",
AE2="От того, в каком коллективе работает или учится человек",
AE2="Всего коллектива, в котором есть случаи травли",
AE2="Вопросы, ответы на которые ученики могут обсудить совместно",
AE2="Если кто-то еще из класса будет готовиться и участвовать, посоветую присоединиться",
AE2="Приниматься решением всего школьного коллектива",
AE2="Предложил (-а) бы обсудить в классе и решить, в чем лучше всего прийти",
AE2="Коллектив – друзья, коллеги и/или др.",
AE2="Иду в компанию к друзьям, знакомым или коллегам, чтобы обсудить то, что тревожит",
AE2="Подстраивание под мнение большинства, отсутствие своей позиции и своего мнения",
AE2="Благодаря слаженной работе команды, сотрудничеству с другими людьми",
AE2="С трудностями нужно справляться сообща",
AE2="Открыть кружки и секции, которые интересны большинству",
AE2="Учиться общаться с людьми",
AE2="Обсудить ситуацию в классе",
AE2="Всегда по-разному, главное, чтобы в компании (друзей, близких, родных и т. д.)",
AE2="Обсуждаю в коллективе",
AE2="С друзьями или знакомыми (несколькими людьми)"
),
"3","4")))</calculatedColumnFormula>
    </tableColumn>
    <tableColumn id="148" name="Ключ 1-22" dataDxfId="161">
      <calculatedColumnFormula>IF(OR(AF2="Следование правилам и требованиям",
AF2="Конкуренция помогает человеку занять лучшее место в жизни, влиять на других людей",
AF2="Жираф большой – ему видней",
AF2="Так, как решил учитель (классный руководитель), который хорошо знает учеников",
AF2="Чтобы дети выполняли требования учителя",
AF2="Привлекать к их разрешению педагогов и руководство школы, которые отвечают за дисциплину",
AF2="Направления, которые сейчас актуальны и поощряются в стране (например, волонтёрство, патриотические акции, ЗОЖ и др.)",
AF2="Следование установленным требованиям и правилам",
AF2="Отказываюсь от своего мнения в пользу мнения более авторитетного человека",
AF2="Я исполнительный (-ая), следую правилам",
AF2="От влиятельных людей, которые помогают продвигаться к успеху",
AF2="Руководства школы и учителей, которые допускают травлю",
AF2="Вопросы, которые сам учитель считает наиболее важными по данной теме",
AF2="Если учитель сказал, то надо обязательно участвовать",
AF2="Устанавливаться руководством школы",
AF2="Объяснил (-а) бы, что на подобные праздники положено одеваться в соответствии со школьными правилами",
AF2="Авторитетные и значимые люди – например, вышестоящие руководители",
AF2="Обращаюсь к человеку, который знает, как правильно поступить",
AF2="Преклонение перед руководителем, следование исключительно инструкциям от него",
AF2="В результате четкого выполнения поставленной задачи",
AF2="Лучше обратиться к тому, кто может за меня решить, как преодолеть трудности",
AF2="Ничего не обсуждать – решение за школьной администрацией",
AF2="Получать высокие баллы на контрольных и экзаменах",
AF2="Принять меры административного характера",
AF2="Решаю задачи, которые передо мной поставлены",
AF2="Спрашиваю у вышестоящего руководства, как это лучше сделать",
AF2="С вышестоящим руководителем или другим авторитетным человеком, который точно знает, как правильно поступить"
),"1",
IF(OR(AF2="Соблюдение традиций (сложившихся обычаев, проверенных временем образцов)",
AF2="Конкуренция вредна, она разрушает сложившиеся отношения",
AF2="Бог дал родню, а чёрт вражду",
AF2="Так, как принято в школе (например, по алфавиту, по росту, мальчик с девочкой и т. п.)",
AF2="Чтобы дети вели себя «как положено»",
AF2="Так же, как их обычно разрешали",
AF2="Увлечения родных и близких, поддержка семейных хобби (сбор грибов, рыбалка, настольные игры и т. п.)",
AF2="Опора на мудрость и опыт старшего поколения",
AF2="Сохраняю своё личное мнение втайне, чтобы не нарушить сложившийся порядок",
AF2="Я следую традициям, не люблю изменения",
AF2="От семьи, в которой человек родился",
AF2="Ничья. Так сложились обстоятельства",
AF2="Типичные вопросы, которые задают практически на всех уроках",
AF2="Если он достойно выступит, им будут гордиться дома. Посоветую участвовать",
AF2="Оставаться неизменными, ведь они проверены временем",
AF2="Дал (-а) бы конкретный совет, я старше, мне виднее",
AF2="Никто, жизнь каждого человека предопределена свыше",
AF2="Действую так же, как действовало старшее поколение в подобной ситуации",
AF2="Избегание любых изменений, боязнь нового",
AF2="Благодаря удаче",
AF2="Чтобы преодолеть трудности, нужно дождаться благоприятной для этого ситуации",
AF2="Оставить те кружки и секции, которые уже есть в школе",
AF2="Быть не хуже других, не отставать",
AF2="Спокойно отнестись к этой ситуации, потому что в школе всегда были, есть и будут такие ученики",
AF2="В нашей семье есть традиции (ходим в театр, готовим обед и т. п.)",
AF2="Узнаю, как подобную работу делали раньше",
AF2="С близкими, которые хорошо меня знают и понимают, что можно предпринять",
),
"2",
IF(OR(AF2="Принятие решения совместно с другими людьми",
AF2="Конкуренция хороша до тех пор, пока полезна для всего коллектива",
AF2="Один в поле не воин",
AF2="Учителю (классному руководителю) стоит обсудить этот вопрос с классом, вместе выработать и принять общее решение",
AF2="Чтобы дети учились взаимодействовать",
AF2="Обсуждать конфликт среди одноклассников и стараться найти решение, с которым большинство согласится",
AF2="Интересы друзей, благодаря которым всегда есть общие темы для разговора и повод провести время вместе",
AF2="Работа в группе, команде",
AF2="Признаю право принять решение большинством голосов",
AF2="Я люблю работать в коллективе",
AF2="От того, в каком коллективе работает или учится человек",
AF2="Всего коллектива, в котором есть случаи травли",
AF2="Вопросы, ответы на которые ученики могут обсудить совместно",
AF2="Если кто-то еще из класса будет готовиться и участвовать, посоветую присоединиться",
AF2="Приниматься решением всего школьного коллектива",
AF2="Предложил (-а) бы обсудить в классе и решить, в чем лучше всего прийти",
AF2="Коллектив – друзья, коллеги и/или др.",
AF2="Иду в компанию к друзьям, знакомым или коллегам, чтобы обсудить то, что тревожит",
AF2="Подстраивание под мнение большинства, отсутствие своей позиции и своего мнения",
AF2="Благодаря слаженной работе команды, сотрудничеству с другими людьми",
AF2="С трудностями нужно справляться сообща",
AF2="Открыть кружки и секции, которые интересны большинству",
AF2="Учиться общаться с людьми",
AF2="Обсудить ситуацию в классе",
AF2="Всегда по-разному, главное, чтобы в компании (друзей, близких, родных и т. д.)",
AF2="Обсуждаю в коллективе",
AF2="С друзьями или знакомыми (несколькими людьми)"
),
"3","4")))</calculatedColumnFormula>
    </tableColumn>
    <tableColumn id="149" name="Ключ 1-23" dataDxfId="160">
      <calculatedColumnFormula>IF(OR(AG2="Следование правилам и требованиям",
AG2="Конкуренция помогает человеку занять лучшее место в жизни, влиять на других людей",
AG2="Жираф большой – ему видней",
AG2="Так, как решил учитель (классный руководитель), который хорошо знает учеников",
AG2="Чтобы дети выполняли требования учителя",
AG2="Привлекать к их разрешению педагогов и руководство школы, которые отвечают за дисциплину",
AG2="Направления, которые сейчас актуальны и поощряются в стране (например, волонтёрство, патриотические акции, ЗОЖ и др.)",
AG2="Следование установленным требованиям и правилам",
AG2="Отказываюсь от своего мнения в пользу мнения более авторитетного человека",
AG2="Я исполнительный (-ая), следую правилам",
AG2="От влиятельных людей, которые помогают продвигаться к успеху",
AG2="Руководства школы и учителей, которые допускают травлю",
AG2="Вопросы, которые сам учитель считает наиболее важными по данной теме",
AG2="Если учитель сказал, то надо обязательно участвовать",
AG2="Устанавливаться руководством школы",
AG2="Объяснил (-а) бы, что на подобные праздники положено одеваться в соответствии со школьными правилами",
AG2="Авторитетные и значимые люди – например, вышестоящие руководители",
AG2="Обращаюсь к человеку, который знает, как правильно поступить",
AG2="Преклонение перед руководителем, следование исключительно инструкциям от него",
AG2="В результате четкого выполнения поставленной задачи",
AG2="Лучше обратиться к тому, кто может за меня решить, как преодолеть трудности",
AG2="Ничего не обсуждать – решение за школьной администрацией",
AG2="Получать высокие баллы на контрольных и экзаменах",
AG2="Принять меры административного характера",
AG2="Решаю задачи, которые передо мной поставлены",
AG2="Спрашиваю у вышестоящего руководства, как это лучше сделать",
AG2="С вышестоящим руководителем или другим авторитетным человеком, который точно знает, как правильно поступить"
),"1",
IF(OR(AG2="Соблюдение традиций (сложившихся обычаев, проверенных временем образцов)",
AG2="Конкуренция вредна, она разрушает сложившиеся отношения",
AG2="Бог дал родню, а чёрт вражду",
AG2="Так, как принято в школе (например, по алфавиту, по росту, мальчик с девочкой и т. п.)",
AG2="Чтобы дети вели себя «как положено»",
AG2="Так же, как их обычно разрешали",
AG2="Увлечения родных и близких, поддержка семейных хобби (сбор грибов, рыбалка, настольные игры и т. п.)",
AG2="Опора на мудрость и опыт старшего поколения",
AG2="Сохраняю своё личное мнение втайне, чтобы не нарушить сложившийся порядок",
AG2="Я следую традициям, не люблю изменения",
AG2="От семьи, в которой человек родился",
AG2="Ничья. Так сложились обстоятельства",
AG2="Типичные вопросы, которые задают практически на всех уроках",
AG2="Если он достойно выступит, им будут гордиться дома. Посоветую участвовать",
AG2="Оставаться неизменными, ведь они проверены временем",
AG2="Дал (-а) бы конкретный совет, я старше, мне виднее",
AG2="Никто, жизнь каждого человека предопределена свыше",
AG2="Действую так же, как действовало старшее поколение в подобной ситуации",
AG2="Избегание любых изменений, боязнь нового",
AG2="Благодаря удаче",
AG2="Чтобы преодолеть трудности, нужно дождаться благоприятной для этого ситуации",
AG2="Оставить те кружки и секции, которые уже есть в школе",
AG2="Быть не хуже других, не отставать",
AG2="Спокойно отнестись к этой ситуации, потому что в школе всегда были, есть и будут такие ученики",
AG2="В нашей семье есть традиции (ходим в театр, готовим обед и т. п.)",
AG2="Узнаю, как подобную работу делали раньше",
AG2="С близкими, которые хорошо меня знают и понимают, что можно предпринять",
),
"2",
IF(OR(AG2="Принятие решения совместно с другими людьми",
AG2="Конкуренция хороша до тех пор, пока полезна для всего коллектива",
AG2="Один в поле не воин",
AG2="Учителю (классному руководителю) стоит обсудить этот вопрос с классом, вместе выработать и принять общее решение",
AG2="Чтобы дети учились взаимодействовать",
AG2="Обсуждать конфликт среди одноклассников и стараться найти решение, с которым большинство согласится",
AG2="Интересы друзей, благодаря которым всегда есть общие темы для разговора и повод провести время вместе",
AG2="Работа в группе, команде",
AG2="Признаю право принять решение большинством голосов",
AG2="Я люблю работать в коллективе",
AG2="От того, в каком коллективе работает или учится человек",
AG2="Всего коллектива, в котором есть случаи травли",
AG2="Вопросы, ответы на которые ученики могут обсудить совместно",
AG2="Если кто-то еще из класса будет готовиться и участвовать, посоветую присоединиться",
AG2="Приниматься решением всего школьного коллектива",
AG2="Предложил (-а) бы обсудить в классе и решить, в чем лучше всего прийти",
AG2="Коллектив – друзья, коллеги и/или др.",
AG2="Иду в компанию к друзьям, знакомым или коллегам, чтобы обсудить то, что тревожит",
AG2="Подстраивание под мнение большинства, отсутствие своей позиции и своего мнения",
AG2="Благодаря слаженной работе команды, сотрудничеству с другими людьми",
AG2="С трудностями нужно справляться сообща",
AG2="Открыть кружки и секции, которые интересны большинству",
AG2="Учиться общаться с людьми",
AG2="Обсудить ситуацию в классе",
AG2="Всегда по-разному, главное, чтобы в компании (друзей, близких, родных и т. д.)",
AG2="Обсуждаю в коллективе",
AG2="С друзьями или знакомыми (несколькими людьми)"
),
"3","4")))</calculatedColumnFormula>
    </tableColumn>
    <tableColumn id="150" name="Ключ 1-24" dataDxfId="159">
      <calculatedColumnFormula>IF(OR(AH2="Следование правилам и требованиям",
AH2="Конкуренция помогает человеку занять лучшее место в жизни, влиять на других людей",
AH2="Жираф большой – ему видней",
AH2="Так, как решил учитель (классный руководитель), который хорошо знает учеников",
AH2="Чтобы дети выполняли требования учителя",
AH2="Привлекать к их разрешению педагогов и руководство школы, которые отвечают за дисциплину",
AH2="Направления, которые сейчас актуальны и поощряются в стране (например, волонтёрство, патриотические акции, ЗОЖ и др.)",
AH2="Следование установленным требованиям и правилам",
AH2="Отказываюсь от своего мнения в пользу мнения более авторитетного человека",
AH2="Я исполнительный (-ая), следую правилам",
AH2="От влиятельных людей, которые помогают продвигаться к успеху",
AH2="Руководства школы и учителей, которые допускают травлю",
AH2="Вопросы, которые сам учитель считает наиболее важными по данной теме",
AH2="Если учитель сказал, то надо обязательно участвовать",
AH2="Устанавливаться руководством школы",
AH2="Объяснил (-а) бы, что на подобные праздники положено одеваться в соответствии со школьными правилами",
AH2="Авторитетные и значимые люди – например, вышестоящие руководители",
AH2="Обращаюсь к человеку, который знает, как правильно поступить",
AH2="Преклонение перед руководителем, следование исключительно инструкциям от него",
AH2="В результате четкого выполнения поставленной задачи",
AH2="Лучше обратиться к тому, кто может за меня решить, как преодолеть трудности",
AH2="Ничего не обсуждать – решение за школьной администрацией",
AH2="Получать высокие баллы на контрольных и экзаменах",
AH2="Принять меры административного характера",
AH2="Решаю задачи, которые передо мной поставлены",
AH2="Спрашиваю у вышестоящего руководства, как это лучше сделать",
AH2="С вышестоящим руководителем или другим авторитетным человеком, который точно знает, как правильно поступить"
),"1",
IF(OR(AH2="Соблюдение традиций (сложившихся обычаев, проверенных временем образцов)",
AH2="Конкуренция вредна, она разрушает сложившиеся отношения",
AH2="Бог дал родню, а чёрт вражду",
AH2="Так, как принято в школе (например, по алфавиту, по росту, мальчик с девочкой и т. п.)",
AH2="Чтобы дети вели себя «как положено»",
AH2="Так же, как их обычно разрешали",
AH2="Увлечения родных и близких, поддержка семейных хобби (сбор грибов, рыбалка, настольные игры и т. п.)",
AH2="Опора на мудрость и опыт старшего поколения",
AH2="Сохраняю своё личное мнение втайне, чтобы не нарушить сложившийся порядок",
AH2="Я следую традициям, не люблю изменения",
AH2="От семьи, в которой человек родился",
AH2="Ничья. Так сложились обстоятельства",
AH2="Типичные вопросы, которые задают практически на всех уроках",
AH2="Если он достойно выступит, им будут гордиться дома. Посоветую участвовать",
AH2="Оставаться неизменными, ведь они проверены временем",
AH2="Дал (-а) бы конкретный совет, я старше, мне виднее",
AH2="Никто, жизнь каждого человека предопределена свыше",
AH2="Действую так же, как действовало старшее поколение в подобной ситуации",
AH2="Избегание любых изменений, боязнь нового",
AH2="Благодаря удаче",
AH2="Чтобы преодолеть трудности, нужно дождаться благоприятной для этого ситуации",
AH2="Оставить те кружки и секции, которые уже есть в школе",
AH2="Быть не хуже других, не отставать",
AH2="Спокойно отнестись к этой ситуации, потому что в школе всегда были, есть и будут такие ученики",
AH2="В нашей семье есть традиции (ходим в театр, готовим обед и т. п.)",
AH2="Узнаю, как подобную работу делали раньше",
AH2="С близкими, которые хорошо меня знают и понимают, что можно предпринять",
),
"2",
IF(OR(AH2="Принятие решения совместно с другими людьми",
AH2="Конкуренция хороша до тех пор, пока полезна для всего коллектива",
AH2="Один в поле не воин",
AH2="Учителю (классному руководителю) стоит обсудить этот вопрос с классом, вместе выработать и принять общее решение",
AH2="Чтобы дети учились взаимодействовать",
AH2="Обсуждать конфликт среди одноклассников и стараться найти решение, с которым большинство согласится",
AH2="Интересы друзей, благодаря которым всегда есть общие темы для разговора и повод провести время вместе",
AH2="Работа в группе, команде",
AH2="Признаю право принять решение большинством голосов",
AH2="Я люблю работать в коллективе",
AH2="От того, в каком коллективе работает или учится человек",
AH2="Всего коллектива, в котором есть случаи травли",
AH2="Вопросы, ответы на которые ученики могут обсудить совместно",
AH2="Если кто-то еще из класса будет готовиться и участвовать, посоветую присоединиться",
AH2="Приниматься решением всего школьного коллектива",
AH2="Предложил (-а) бы обсудить в классе и решить, в чем лучше всего прийти",
AH2="Коллектив – друзья, коллеги и/или др.",
AH2="Иду в компанию к друзьям, знакомым или коллегам, чтобы обсудить то, что тревожит",
AH2="Подстраивание под мнение большинства, отсутствие своей позиции и своего мнения",
AH2="Благодаря слаженной работе команды, сотрудничеству с другими людьми",
AH2="С трудностями нужно справляться сообща",
AH2="Открыть кружки и секции, которые интересны большинству",
AH2="Учиться общаться с людьми",
AH2="Обсудить ситуацию в классе",
AH2="Всегда по-разному, главное, чтобы в компании (друзей, близких, родных и т. д.)",
AH2="Обсуждаю в коллективе",
AH2="С друзьями или знакомыми (несколькими людьми)"
),
"3","4")))</calculatedColumnFormula>
    </tableColumn>
    <tableColumn id="151" name="Ключ 1-25" dataDxfId="158">
      <calculatedColumnFormula>IF(OR(AI2="Следование правилам и требованиям",
AI2="Конкуренция помогает человеку занять лучшее место в жизни, влиять на других людей",
AI2="Жираф большой – ему видней",
AI2="Так, как решил учитель (классный руководитель), который хорошо знает учеников",
AI2="Чтобы дети выполняли требования учителя",
AI2="Привлекать к их разрешению педагогов и руководство школы, которые отвечают за дисциплину",
AI2="Направления, которые сейчас актуальны и поощряются в стране (например, волонтёрство, патриотические акции, ЗОЖ и др.)",
AI2="Следование установленным требованиям и правилам",
AI2="Отказываюсь от своего мнения в пользу мнения более авторитетного человека",
AI2="Я исполнительный (-ая), следую правилам",
AI2="От влиятельных людей, которые помогают продвигаться к успеху",
AI2="Руководства школы и учителей, которые допускают травлю",
AI2="Вопросы, которые сам учитель считает наиболее важными по данной теме",
AI2="Если учитель сказал, то надо обязательно участвовать",
AI2="Устанавливаться руководством школы",
AI2="Объяснил (-а) бы, что на подобные праздники положено одеваться в соответствии со школьными правилами",
AI2="Авторитетные и значимые люди – например, вышестоящие руководители",
AI2="Обращаюсь к человеку, который знает, как правильно поступить",
AI2="Преклонение перед руководителем, следование исключительно инструкциям от него",
AI2="В результате четкого выполнения поставленной задачи",
AI2="Лучше обратиться к тому, кто может за меня решить, как преодолеть трудности",
AI2="Ничего не обсуждать – решение за школьной администрацией",
AI2="Получать высокие баллы на контрольных и экзаменах",
AI2="Принять меры административного характера",
AI2="Решаю задачи, которые передо мной поставлены",
AI2="Спрашиваю у вышестоящего руководства, как это лучше сделать",
AI2="С вышестоящим руководителем или другим авторитетным человеком, который точно знает, как правильно поступить"
),"1",
IF(OR(AI2="Соблюдение традиций (сложившихся обычаев, проверенных временем образцов)",
AI2="Конкуренция вредна, она разрушает сложившиеся отношения",
AI2="Бог дал родню, а чёрт вражду",
AI2="Так, как принято в школе (например, по алфавиту, по росту, мальчик с девочкой и т. п.)",
AI2="Чтобы дети вели себя «как положено»",
AI2="Так же, как их обычно разрешали",
AI2="Увлечения родных и близких, поддержка семейных хобби (сбор грибов, рыбалка, настольные игры и т. п.)",
AI2="Опора на мудрость и опыт старшего поколения",
AI2="Сохраняю своё личное мнение втайне, чтобы не нарушить сложившийся порядок",
AI2="Я следую традициям, не люблю изменения",
AI2="От семьи, в которой человек родился",
AI2="Ничья. Так сложились обстоятельства",
AI2="Типичные вопросы, которые задают практически на всех уроках",
AI2="Если он достойно выступит, им будут гордиться дома. Посоветую участвовать",
AI2="Оставаться неизменными, ведь они проверены временем",
AI2="Дал (-а) бы конкретный совет, я старше, мне виднее",
AI2="Никто, жизнь каждого человека предопределена свыше",
AI2="Действую так же, как действовало старшее поколение в подобной ситуации",
AI2="Избегание любых изменений, боязнь нового",
AI2="Благодаря удаче",
AI2="Чтобы преодолеть трудности, нужно дождаться благоприятной для этого ситуации",
AI2="Оставить те кружки и секции, которые уже есть в школе",
AI2="Быть не хуже других, не отставать",
AI2="Спокойно отнестись к этой ситуации, потому что в школе всегда были, есть и будут такие ученики",
AI2="В нашей семье есть традиции (ходим в театр, готовим обед и т. п.)",
AI2="Узнаю, как подобную работу делали раньше",
AI2="С близкими, которые хорошо меня знают и понимают, что можно предпринять",
),
"2",
IF(OR(AI2="Принятие решения совместно с другими людьми",
AI2="Конкуренция хороша до тех пор, пока полезна для всего коллектива",
AI2="Один в поле не воин",
AI2="Учителю (классному руководителю) стоит обсудить этот вопрос с классом, вместе выработать и принять общее решение",
AI2="Чтобы дети учились взаимодействовать",
AI2="Обсуждать конфликт среди одноклассников и стараться найти решение, с которым большинство согласится",
AI2="Интересы друзей, благодаря которым всегда есть общие темы для разговора и повод провести время вместе",
AI2="Работа в группе, команде",
AI2="Признаю право принять решение большинством голосов",
AI2="Я люблю работать в коллективе",
AI2="От того, в каком коллективе работает или учится человек",
AI2="Всего коллектива, в котором есть случаи травли",
AI2="Вопросы, ответы на которые ученики могут обсудить совместно",
AI2="Если кто-то еще из класса будет готовиться и участвовать, посоветую присоединиться",
AI2="Приниматься решением всего школьного коллектива",
AI2="Предложил (-а) бы обсудить в классе и решить, в чем лучше всего прийти",
AI2="Коллектив – друзья, коллеги и/или др.",
AI2="Иду в компанию к друзьям, знакомым или коллегам, чтобы обсудить то, что тревожит",
AI2="Подстраивание под мнение большинства, отсутствие своей позиции и своего мнения",
AI2="Благодаря слаженной работе команды, сотрудничеству с другими людьми",
AI2="С трудностями нужно справляться сообща",
AI2="Открыть кружки и секции, которые интересны большинству",
AI2="Учиться общаться с людьми",
AI2="Обсудить ситуацию в классе",
AI2="Всегда по-разному, главное, чтобы в компании (друзей, близких, родных и т. д.)",
AI2="Обсуждаю в коллективе",
AI2="С друзьями или знакомыми (несколькими людьми)"
),
"3","4")))</calculatedColumnFormula>
    </tableColumn>
    <tableColumn id="152" name="Ключ 1-26" dataDxfId="157">
      <calculatedColumnFormula>IF(OR(AJ2="Следование правилам и требованиям",
AJ2="Конкуренция помогает человеку занять лучшее место в жизни, влиять на других людей",
AJ2="Жираф большой – ему видней",
AJ2="Так, как решил учитель (классный руководитель), который хорошо знает учеников",
AJ2="Чтобы дети выполняли требования учителя",
AJ2="Привлекать к их разрешению педагогов и руководство школы, которые отвечают за дисциплину",
AJ2="Направления, которые сейчас актуальны и поощряются в стране (например, волонтёрство, патриотические акции, ЗОЖ и др.)",
AJ2="Следование установленным требованиям и правилам",
AJ2="Отказываюсь от своего мнения в пользу мнения более авторитетного человека",
AJ2="Я исполнительный (-ая), следую правилам",
AJ2="От влиятельных людей, которые помогают продвигаться к успеху",
AJ2="Руководства школы и учителей, которые допускают травлю",
AJ2="Вопросы, которые сам учитель считает наиболее важными по данной теме",
AJ2="Если учитель сказал, то надо обязательно участвовать",
AJ2="Устанавливаться руководством школы",
AJ2="Объяснил (-а) бы, что на подобные праздники положено одеваться в соответствии со школьными правилами",
AJ2="Авторитетные и значимые люди – например, вышестоящие руководители",
AJ2="Обращаюсь к человеку, который знает, как правильно поступить",
AJ2="Преклонение перед руководителем, следование исключительно инструкциям от него",
AJ2="В результате четкого выполнения поставленной задачи",
AJ2="Лучше обратиться к тому, кто может за меня решить, как преодолеть трудности",
AJ2="Ничего не обсуждать – решение за школьной администрацией",
AJ2="Получать высокие баллы на контрольных и экзаменах",
AJ2="Принять меры административного характера",
AJ2="Решаю задачи, которые передо мной поставлены",
AJ2="Спрашиваю у вышестоящего руководства, как это лучше сделать",
AJ2="С вышестоящим руководителем или другим авторитетным человеком, который точно знает, как правильно поступить"
),"1",
IF(OR(AJ2="Соблюдение традиций (сложившихся обычаев, проверенных временем образцов)",
AJ2="Конкуренция вредна, она разрушает сложившиеся отношения",
AJ2="Бог дал родню, а чёрт вражду",
AJ2="Так, как принято в школе (например, по алфавиту, по росту, мальчик с девочкой и т. п.)",
AJ2="Чтобы дети вели себя «как положено»",
AJ2="Так же, как их обычно разрешали",
AJ2="Увлечения родных и близких, поддержка семейных хобби (сбор грибов, рыбалка, настольные игры и т. п.)",
AJ2="Опора на мудрость и опыт старшего поколения",
AJ2="Сохраняю своё личное мнение втайне, чтобы не нарушить сложившийся порядок",
AJ2="Я следую традициям, не люблю изменения",
AJ2="От семьи, в которой человек родился",
AJ2="Ничья. Так сложились обстоятельства",
AJ2="Типичные вопросы, которые задают практически на всех уроках",
AJ2="Если он достойно выступит, им будут гордиться дома. Посоветую участвовать",
AJ2="Оставаться неизменными, ведь они проверены временем",
AJ2="Дал (-а) бы конкретный совет, я старше, мне виднее",
AJ2="Никто, жизнь каждого человека предопределена свыше",
AJ2="Действую так же, как действовало старшее поколение в подобной ситуации",
AJ2="Избегание любых изменений, боязнь нового",
AJ2="Благодаря удаче",
AJ2="Чтобы преодолеть трудности, нужно дождаться благоприятной для этого ситуации",
AJ2="Оставить те кружки и секции, которые уже есть в школе",
AJ2="Быть не хуже других, не отставать",
AJ2="Спокойно отнестись к этой ситуации, потому что в школе всегда были, есть и будут такие ученики",
AJ2="В нашей семье есть традиции (ходим в театр, готовим обед и т. п.)",
AJ2="Узнаю, как подобную работу делали раньше",
AJ2="С близкими, которые хорошо меня знают и понимают, что можно предпринять",
),
"2",
IF(OR(AJ2="Принятие решения совместно с другими людьми",
AJ2="Конкуренция хороша до тех пор, пока полезна для всего коллектива",
AJ2="Один в поле не воин",
AJ2="Учителю (классному руководителю) стоит обсудить этот вопрос с классом, вместе выработать и принять общее решение",
AJ2="Чтобы дети учились взаимодействовать",
AJ2="Обсуждать конфликт среди одноклассников и стараться найти решение, с которым большинство согласится",
AJ2="Интересы друзей, благодаря которым всегда есть общие темы для разговора и повод провести время вместе",
AJ2="Работа в группе, команде",
AJ2="Признаю право принять решение большинством голосов",
AJ2="Я люблю работать в коллективе",
AJ2="От того, в каком коллективе работает или учится человек",
AJ2="Всего коллектива, в котором есть случаи травли",
AJ2="Вопросы, ответы на которые ученики могут обсудить совместно",
AJ2="Если кто-то еще из класса будет готовиться и участвовать, посоветую присоединиться",
AJ2="Приниматься решением всего школьного коллектива",
AJ2="Предложил (-а) бы обсудить в классе и решить, в чем лучше всего прийти",
AJ2="Коллектив – друзья, коллеги и/или др.",
AJ2="Иду в компанию к друзьям, знакомым или коллегам, чтобы обсудить то, что тревожит",
AJ2="Подстраивание под мнение большинства, отсутствие своей позиции и своего мнения",
AJ2="Благодаря слаженной работе команды, сотрудничеству с другими людьми",
AJ2="С трудностями нужно справляться сообща",
AJ2="Открыть кружки и секции, которые интересны большинству",
AJ2="Учиться общаться с людьми",
AJ2="Обсудить ситуацию в классе",
AJ2="Всегда по-разному, главное, чтобы в компании (друзей, близких, родных и т. д.)",
AJ2="Обсуждаю в коллективе",
AJ2="С друзьями или знакомыми (несколькими людьми)"
),
"3","4")))</calculatedColumnFormula>
    </tableColumn>
    <tableColumn id="153" name="Ключ 1-27" dataDxfId="156">
      <calculatedColumnFormula>IF(OR(AK2="Следование правилам и требованиям",
AK2="Конкуренция помогает человеку занять лучшее место в жизни, влиять на других людей",
AK2="Жираф большой – ему видней",
AK2="Так, как решил учитель (классный руководитель), который хорошо знает учеников",
AK2="Чтобы дети выполняли требования учителя",
AK2="Привлекать к их разрешению педагогов и руководство школы, которые отвечают за дисциплину",
AK2="Направления, которые сейчас актуальны и поощряются в стране (например, волонтёрство, патриотические акции, ЗОЖ и др.)",
AK2="Следование установленным требованиям и правилам",
AK2="Отказываюсь от своего мнения в пользу мнения более авторитетного человека",
AK2="Я исполнительный (-ая), следую правилам",
AK2="От влиятельных людей, которые помогают продвигаться к успеху",
AK2="Руководства школы и учителей, которые допускают травлю",
AK2="Вопросы, которые сам учитель считает наиболее важными по данной теме",
AK2="Если учитель сказал, то надо обязательно участвовать",
AK2="Устанавливаться руководством школы",
AK2="Объяснил (-а) бы, что на подобные праздники положено одеваться в соответствии со школьными правилами",
AK2="Авторитетные и значимые люди – например, вышестоящие руководители",
AK2="Обращаюсь к человеку, который знает, как правильно поступить",
AK2="Преклонение перед руководителем, следование исключительно инструкциям от него",
AK2="В результате четкого выполнения поставленной задачи",
AK2="Лучше обратиться к тому, кто может за меня решить, как преодолеть трудности",
AK2="Ничего не обсуждать – решение за школьной администрацией",
AK2="Получать высокие баллы на контрольных и экзаменах",
AK2="Принять меры административного характера",
AK2="Решаю задачи, которые передо мной поставлены",
AK2="Спрашиваю у вышестоящего руководства, как это лучше сделать",
AK2="С вышестоящим руководителем или другим авторитетным человеком, который точно знает, как правильно поступить"
),"1",
IF(OR(AK2="Соблюдение традиций (сложившихся обычаев, проверенных временем образцов)",
AK2="Конкуренция вредна, она разрушает сложившиеся отношения",
AK2="Бог дал родню, а чёрт вражду",
AK2="Так, как принято в школе (например, по алфавиту, по росту, мальчик с девочкой и т. п.)",
AK2="Чтобы дети вели себя «как положено»",
AK2="Так же, как их обычно разрешали",
AK2="Увлечения родных и близких, поддержка семейных хобби (сбор грибов, рыбалка, настольные игры и т. п.)",
AK2="Опора на мудрость и опыт старшего поколения",
AK2="Сохраняю своё личное мнение втайне, чтобы не нарушить сложившийся порядок",
AK2="Я следую традициям, не люблю изменения",
AK2="От семьи, в которой человек родился",
AK2="Ничья. Так сложились обстоятельства",
AK2="Типичные вопросы, которые задают практически на всех уроках",
AK2="Если он достойно выступит, им будут гордиться дома. Посоветую участвовать",
AK2="Оставаться неизменными, ведь они проверены временем",
AK2="Дал (-а) бы конкретный совет, я старше, мне виднее",
AK2="Никто, жизнь каждого человека предопределена свыше",
AK2="Действую так же, как действовало старшее поколение в подобной ситуации",
AK2="Избегание любых изменений, боязнь нового",
AK2="Благодаря удаче",
AK2="Чтобы преодолеть трудности, нужно дождаться благоприятной для этого ситуации",
AK2="Оставить те кружки и секции, которые уже есть в школе",
AK2="Быть не хуже других, не отставать",
AK2="Спокойно отнестись к этой ситуации, потому что в школе всегда были, есть и будут такие ученики",
AK2="В нашей семье есть традиции (ходим в театр, готовим обед и т. п.)",
AK2="Узнаю, как подобную работу делали раньше",
AK2="С близкими, которые хорошо меня знают и понимают, что можно предпринять",
),
"2",
IF(OR(AK2="Принятие решения совместно с другими людьми",
AK2="Конкуренция хороша до тех пор, пока полезна для всего коллектива",
AK2="Один в поле не воин",
AK2="Учителю (классному руководителю) стоит обсудить этот вопрос с классом, вместе выработать и принять общее решение",
AK2="Чтобы дети учились взаимодействовать",
AK2="Обсуждать конфликт среди одноклассников и стараться найти решение, с которым большинство согласится",
AK2="Интересы друзей, благодаря которым всегда есть общие темы для разговора и повод провести время вместе",
AK2="Работа в группе, команде",
AK2="Признаю право принять решение большинством голосов",
AK2="Я люблю работать в коллективе",
AK2="От того, в каком коллективе работает или учится человек",
AK2="Всего коллектива, в котором есть случаи травли",
AK2="Вопросы, ответы на которые ученики могут обсудить совместно",
AK2="Если кто-то еще из класса будет готовиться и участвовать, посоветую присоединиться",
AK2="Приниматься решением всего школьного коллектива",
AK2="Предложил (-а) бы обсудить в классе и решить, в чем лучше всего прийти",
AK2="Коллектив – друзья, коллеги и/или др.",
AK2="Иду в компанию к друзьям, знакомым или коллегам, чтобы обсудить то, что тревожит",
AK2="Подстраивание под мнение большинства, отсутствие своей позиции и своего мнения",
AK2="Благодаря слаженной работе команды, сотрудничеству с другими людьми",
AK2="С трудностями нужно справляться сообща",
AK2="Открыть кружки и секции, которые интересны большинству",
AK2="Учиться общаться с людьми",
AK2="Обсудить ситуацию в классе",
AK2="Всегда по-разному, главное, чтобы в компании (друзей, близких, родных и т. д.)",
AK2="Обсуждаю в коллективе",
AK2="С друзьями или знакомыми (несколькими людьми)"
),
"3","4")))</calculatedColumnFormula>
    </tableColumn>
    <tableColumn id="154" name="Административный тип – 1" dataDxfId="155">
      <calculatedColumnFormula>COUNTIF(Таблица1[[#This Row],[Ключ 1-1]:[Ключ 1-27]],"Административный тип")</calculatedColumnFormula>
    </tableColumn>
    <tableColumn id="155" name="Традиционалистский тип – 1" dataDxfId="154">
      <calculatedColumnFormula>COUNTIF(Таблица1[[#This Row],[Ключ 1-1]:[Ключ 1-27]],"Традиционалистский тип")</calculatedColumnFormula>
    </tableColumn>
    <tableColumn id="156" name="Коллективистский тип – 1" dataDxfId="153">
      <calculatedColumnFormula>COUNTIF(Таблица1[[#This Row],[Ключ 1-1]:[Ключ 1-27]],"Коллективистский тип")</calculatedColumnFormula>
    </tableColumn>
    <tableColumn id="157" name="Индивидуалистический тип – 1" dataDxfId="152">
      <calculatedColumnFormula>COUNTIF(Таблица1[[#This Row],[Ключ 1-1]:[Ключ 1-27]],"Индивидуалистический тип")</calculatedColumnFormula>
    </tableColumn>
    <tableColumn id="177" name="Выбор: Административный тип – 1" dataDxfId="151">
      <calculatedColumnFormula>COUNTIF(Таблица1[[#This Row],[Ключ 1-1]],"1")+COUNTIF(Таблица1[[#This Row],[Ключ 1-4]],"1")+COUNTIF(Таблица1[[#This Row],[Ключ 1-7]],"1")+COUNTIF(Таблица1[[#This Row],[Ключ 1-10]],"1")+COUNTIF(Таблица1[[#This Row],[Ключ 1-13]],"1")+COUNTIF(Таблица1[[#This Row],[Ключ 1-16]],"1")+COUNTIF(Таблица1[[#This Row],[Ключ 1-19]],"1")+COUNTIF(Таблица1[[#This Row],[Ключ 1-22]],"1")+COUNTIF(Таблица1[[#This Row],[Ключ 1-25]],"1")</calculatedColumnFormula>
    </tableColumn>
    <tableColumn id="178" name="Выбор: Традиционалистский тип – 1" dataDxfId="150">
      <calculatedColumnFormula>COUNTIF(Таблица1[[#This Row],[Ключ 1-1]],"2")+COUNTIF(Таблица1[[#This Row],[Ключ 1-4]],"2")+COUNTIF(Таблица1[[#This Row],[Ключ 1-7]],"2")+COUNTIF(Таблица1[[#This Row],[Ключ 1-10]],"2")+COUNTIF(Таблица1[[#This Row],[Ключ 1-13]],"2")+COUNTIF(Таблица1[[#This Row],[Ключ 1-16]],"2")+COUNTIF(Таблица1[[#This Row],[Ключ 1-19]],"2")+COUNTIF(Таблица1[[#This Row],[Ключ 1-22]],"2")+COUNTIF(Таблица1[[#This Row],[Ключ 1-25]],"2")</calculatedColumnFormula>
    </tableColumn>
    <tableColumn id="179" name="Выбор: Коллективистский тип – 1" dataDxfId="149">
      <calculatedColumnFormula>COUNTIF(Таблица1[[#This Row],[Ключ 1-1]],"3")+COUNTIF(Таблица1[[#This Row],[Ключ 1-4]],"3")+COUNTIF(Таблица1[[#This Row],[Ключ 1-7]],"3")+COUNTIF(Таблица1[[#This Row],[Ключ 1-10]],"3")+COUNTIF(Таблица1[[#This Row],[Ключ 1-13]],"3")+COUNTIF(Таблица1[[#This Row],[Ключ 1-16]],"3")+COUNTIF(Таблица1[[#This Row],[Ключ 1-19]],"3")+COUNTIF(Таблица1[[#This Row],[Ключ 1-22]],"3")+COUNTIF(Таблица1[[#This Row],[Ключ 1-25]],"3")</calculatedColumnFormula>
    </tableColumn>
    <tableColumn id="180" name="Выбор: Индивидуалистический тип – 1" dataDxfId="148">
      <calculatedColumnFormula>COUNTIF(Таблица1[[#This Row],[Ключ 1-1]],"4")+COUNTIF(Таблица1[[#This Row],[Ключ 1-4]],"4")+COUNTIF(Таблица1[[#This Row],[Ключ 1-7]],"4")+COUNTIF(Таблица1[[#This Row],[Ключ 1-10]],"4")+COUNTIF(Таблица1[[#This Row],[Ключ 1-13]],"4")+COUNTIF(Таблица1[[#This Row],[Ключ 1-16]],"4")+COUNTIF(Таблица1[[#This Row],[Ключ 1-19]],"4")+COUNTIF(Таблица1[[#This Row],[Ключ 1-22]],"4")+COUNTIF(Таблица1[[#This Row],[Ключ 1-25]],"4")</calculatedColumnFormula>
    </tableColumn>
    <tableColumn id="173" name="Достижение: Административный тип – 1" dataDxfId="147">
      <calculatedColumnFormula>COUNTIF(Таблица1[[#This Row],[Ключ 1-2]],"1")+COUNTIF(Таблица1[[#This Row],[Ключ 1-5]],"1")+COUNTIF(Таблица1[[#This Row],[Ключ 1-8]],"1")+COUNTIF(Таблица1[[#This Row],[Ключ 1-11]],"1")+COUNTIF(Таблица1[[#This Row],[Ключ 1-14]],"1")+COUNTIF(Таблица1[[#This Row],[Ключ 1-17]],"1")+COUNTIF(Таблица1[[#This Row],[Ключ 1-20]],"1")+COUNTIF(Таблица1[[#This Row],[Ключ 1-23]],"1")+COUNTIF(Таблица1[[#This Row],[Ключ 1-26]],"1")</calculatedColumnFormula>
    </tableColumn>
    <tableColumn id="174" name="Достижение: Традиционалистский тип – 1" dataDxfId="146">
      <calculatedColumnFormula>COUNTIF(Таблица1[[#This Row],[Ключ 1-2]],"2")+COUNTIF(Таблица1[[#This Row],[Ключ 1-5]],"2")+COUNTIF(Таблица1[[#This Row],[Ключ 1-8]],"2")+COUNTIF(Таблица1[[#This Row],[Ключ 1-11]],"2")+COUNTIF(Таблица1[[#This Row],[Ключ 1-14]],"2")+COUNTIF(Таблица1[[#This Row],[Ключ 1-17]],"2")+COUNTIF(Таблица1[[#This Row],[Ключ 1-20]],"2")+COUNTIF(Таблица1[[#This Row],[Ключ 1-23]],"2")+COUNTIF(Таблица1[[#This Row],[Ключ 1-26]],"2")</calculatedColumnFormula>
    </tableColumn>
    <tableColumn id="175" name="Достижение: Коллективистский тип – 1" dataDxfId="145">
      <calculatedColumnFormula>COUNTIF(Таблица1[[#This Row],[Ключ 1-2]],"3")+COUNTIF(Таблица1[[#This Row],[Ключ 1-5]],"3")+COUNTIF(Таблица1[[#This Row],[Ключ 1-8]],"3")+COUNTIF(Таблица1[[#This Row],[Ключ 1-11]],"3")+COUNTIF(Таблица1[[#This Row],[Ключ 1-14]],"3")+COUNTIF(Таблица1[[#This Row],[Ключ 1-17]],"3")+COUNTIF(Таблица1[[#This Row],[Ключ 1-20]],"3")+COUNTIF(Таблица1[[#This Row],[Ключ 1-23]],"3")+COUNTIF(Таблица1[[#This Row],[Ключ 1-26]],"3")</calculatedColumnFormula>
    </tableColumn>
    <tableColumn id="176" name="Достижение: Индивидуалистический тип – 1" dataDxfId="144">
      <calculatedColumnFormula>COUNTIF(Таблица1[[#This Row],[Ключ 1-2]],"4")+COUNTIF(Таблица1[[#This Row],[Ключ 1-5]],"4")+COUNTIF(Таблица1[[#This Row],[Ключ 1-8]],"4")+COUNTIF(Таблица1[[#This Row],[Ключ 1-11]],"4")+COUNTIF(Таблица1[[#This Row],[Ключ 1-14]],"4")+COUNTIF(Таблица1[[#This Row],[Ключ 1-17]],"4")+COUNTIF(Таблица1[[#This Row],[Ключ 1-20]],"4")+COUNTIF(Таблица1[[#This Row],[Ключ 1-23]],"4")+COUNTIF(Таблица1[[#This Row],[Ключ 1-26]],"4")</calculatedColumnFormula>
    </tableColumn>
    <tableColumn id="169" name="Жизнестойкость: Административный тип – 1" dataDxfId="143">
      <calculatedColumnFormula>COUNTIF(Таблица1[[#This Row],[Ключ 1-3]],"1")+COUNTIF(Таблица1[[#This Row],[Ключ 1-6]],"1")+COUNTIF(Таблица1[[#This Row],[Ключ 1-9]],"1")+COUNTIF(Таблица1[[#This Row],[Ключ 1-12]],"1")+COUNTIF(Таблица1[[#This Row],[Ключ 1-15]],"1")+COUNTIF(Таблица1[[#This Row],[Ключ 1-18]],"1")+COUNTIF(Таблица1[[#This Row],[Ключ 1-21]],"1")+COUNTIF(Таблица1[[#This Row],[Ключ 1-24]],"1")+COUNTIF(Таблица1[[#This Row],[Ключ 1-27]],"1")</calculatedColumnFormula>
    </tableColumn>
    <tableColumn id="170" name="Жизнестойкость: Традиционалистский тип – 1" dataDxfId="142">
      <calculatedColumnFormula>COUNTIF(Таблица1[[#This Row],[Ключ 1-3]],"2")+COUNTIF(Таблица1[[#This Row],[Ключ 1-6]],"2")+COUNTIF(Таблица1[[#This Row],[Ключ 1-9]],"2")+COUNTIF(Таблица1[[#This Row],[Ключ 1-12]],"2")+COUNTIF(Таблица1[[#This Row],[Ключ 1-15]],"2")+COUNTIF(Таблица1[[#This Row],[Ключ 1-18]],"2")+COUNTIF(Таблица1[[#This Row],[Ключ 1-21]],"2")+COUNTIF(Таблица1[[#This Row],[Ключ 1-24]],"2")+COUNTIF(Таблица1[[#This Row],[Ключ 1-27]],"2")</calculatedColumnFormula>
    </tableColumn>
    <tableColumn id="171" name="Жизнестойкость: Коллективистский тип – 1" dataDxfId="141">
      <calculatedColumnFormula>COUNTIF(Таблица1[[#This Row],[Ключ 1-3]],"3")+COUNTIF(Таблица1[[#This Row],[Ключ 1-6]],"3")+COUNTIF(Таблица1[[#This Row],[Ключ 1-9]],"3")+COUNTIF(Таблица1[[#This Row],[Ключ 1-12]],"3")+COUNTIF(Таблица1[[#This Row],[Ключ 1-15]],"3")+COUNTIF(Таблица1[[#This Row],[Ключ 1-18]],"3")+COUNTIF(Таблица1[[#This Row],[Ключ 1-21]],"3")+COUNTIF(Таблица1[[#This Row],[Ключ 1-24]],"3")+COUNTIF(Таблица1[[#This Row],[Ключ 1-27]],"3")</calculatedColumnFormula>
    </tableColumn>
    <tableColumn id="172" name="Жизнестойкость: Индивидуалистический тип – 1" dataDxfId="140">
      <calculatedColumnFormula>COUNTIF(Таблица1[[#This Row],[Ключ 1-3]],"4")+COUNTIF(Таблица1[[#This Row],[Ключ 1-6]],"4")+COUNTIF(Таблица1[[#This Row],[Ключ 1-9]],"4")+COUNTIF(Таблица1[[#This Row],[Ключ 1-12]],"4")+COUNTIF(Таблица1[[#This Row],[Ключ 1-15]],"4")+COUNTIF(Таблица1[[#This Row],[Ключ 1-18]],"4")+COUNTIF(Таблица1[[#This Row],[Ключ 1-21]],"4")+COUNTIF(Таблица1[[#This Row],[Ключ 1-24]],"4")+COUNTIF(Таблица1[[#This Row],[Ключ 1-27]],"4")</calculatedColumnFormula>
    </tableColumn>
    <tableColumn id="38" name="1. Что в вашей школе поддерживается больше всего? (Одиночный выбор)" dataDxfId="139"/>
    <tableColumn id="39" name="2. Какое описание лучше всего подходит вашей школе? (Одиночный выбор)" dataDxfId="138"/>
    <tableColumn id="40" name="3. Продолжите высказывание: «Конфликт между учителями вашей школы...» (Одиночный выбор)" dataDxfId="137"/>
    <tableColumn id="41" name="4. Как в вашей школе рассаживают учеников в классе? (Одиночный выбор)" dataDxfId="136"/>
    <tableColumn id="42" name="5. Как бы вы охарактеризовали типичный урок в вашей школе? (Одиночный выбор)" dataDxfId="135"/>
    <tableColumn id="43" name="6. Как действуют в вашей школе, когда между учениками возникают серьезные конфликты? (Одиночный выбор)" dataDxfId="134"/>
    <tableColumn id="44" name="7. Какие события в вашей школе самые популярные? (Одиночный выбор)" dataDxfId="133"/>
    <tableColumn id="45" name="8. В вашей школе есть ученики и учителя, которых ставят всем в пример. Как думаете, что у них общего? (Одиночный выбор)" dataDxfId="132"/>
    <tableColumn id="46" name="9. В коллективе возник спор. Некоторые учителя не согласны с мнением большинства. Что чаще всего делают в таких случаях? (Одиночный выбор)" dataDxfId="131"/>
    <tableColumn id="47" name="10. Какая характеристика подходит вашей школе больше остальных? (Одиночный выбор)" dataDxfId="130"/>
    <tableColumn id="48" name="11. Что прежде всего считается успехом в вашей школе? (Одиночный выбор)" dataDxfId="129"/>
    <tableColumn id="49" name="12. Как в вашей школе относятся к травле (буллингу)? (Одиночный выбор)" dataDxfId="128"/>
    <tableColumn id="50" name="13. Какие задания вы стараетесь почаще давать вашим ученикам? (Одиночный выбор)" dataDxfId="127"/>
    <tableColumn id="51" name="14. В нашей школе в олимпиадах и конкурсах участвуют… (Одиночный выбор)" dataDxfId="126"/>
    <tableColumn id="52" name="15. Как в вашей школе устанавливаются правила? (Одиночный выбор)" dataDxfId="125"/>
    <tableColumn id="53" name="16. Как в вашей школе реагируют учителя, если ученик неформально оделся, покрасил волосы в яркий цвет и т. п.? (Одиночный выбор)" dataDxfId="124"/>
    <tableColumn id="54" name="17. От кого/чего в большей степени зависит, насколько ваша школа успешна? (Одиночный выбор)" dataDxfId="123"/>
    <tableColumn id="55" name="18. Что в первую очередь делают в школе, если ученику стало тревожно? (Одиночный выбор)" dataDxfId="122"/>
    <tableColumn id="56" name="19. Как вы думаете, каким людям комфортнее всего в вашей школе? (Одиночный выбор)" dataDxfId="121"/>
    <tableColumn id="57" name="20. Благодаря чему ваша школа достигает успехов / может достичь успехов? (Одиночный выбор)" dataDxfId="120"/>
    <tableColumn id="58" name="21. Как в вашей школе педагоги обычно преодолевают трудности во взаимоотношениях? (Одиночный выбор)" dataDxfId="119"/>
    <tableColumn id="59" name="22. Как в вашей школе решают, какие кружки и секции открыть в новом учебном году? (Одиночный выбор)" dataDxfId="118"/>
    <tableColumn id="60" name="23. Иногда ученики не выполняют домашние задания. Как учителя вашей школы обычно на это реагируют? (Одиночный выбор)" dataDxfId="117"/>
    <tableColumn id="61" name="24. Как в вашей школе действуют, когда с кем-либо из учеников перестали разговаривать, насмехаются над ним? (Одиночный выбор)" dataDxfId="116"/>
    <tableColumn id="62" name="25. Что чаще всего делают ученики в школе в свободное время (на переменах, в перерывах перед внеурочными занятиями и т. п.)? (Одиночный выбор)" dataDxfId="115"/>
    <tableColumn id="63" name="26. Что происходит, когда в школе необходимо что-то исправить или улучшить? (Одиночный выбор)" dataDxfId="114"/>
    <tableColumn id="64" name="27. Что в вашей школе принято делать в первую очередь, если возникла проблема? (Одиночный выбор)" dataDxfId="113"/>
    <tableColumn id="183" name="Ключ 2-1" dataDxfId="112">
      <calculatedColumnFormula>IF(OR(CC2="Решения и распоряжения школьной администрации",
CC2="У нас реализуют задумки и инициативы школьной администрации, ответственно относятся к поручениям",
CC2="Относится к компетенции администрации школы",
CC2="Так, как скажет учитель (классный руководитель)",
CC2="Все стараются в первую очередь соблюдать дисциплину, слушать учителя",
CC2="К разрешению конфликта привлекается учитель / классный руководитель / завуч / директор",
CC2="События, в которых призывает поучаствовать вышестоящее руководство",
CC2="Образцовая самодисциплина и следование правилам",
CC2="Стараются убедить этих учителей, что важно согласиться с мнением более авторитетного человека",
CC2="В нашей школе строгая дисциплина, каждый должен соблюдать установленные правила",
CC2="Качественное и точное выполнение распоряжений администрации",
CC2="Как к проблеме, которая должна решаться руководством",
CC2="Задания, которые сам (-а) считаю важными по данной теме",
CC2="Те, кого отправил учитель (или школьная администрация)",
CC2="Правила устанавливаются руководством школы, и все следуют им",
CC2="Обращают внимание ученика на недопустимость нарушения Устава (правил) школы",
CC2="От контроля со стороны учителей и администрации",
CC2="Назначают ответственного, который занимается этой проблемой",
CC2="Тем, кто чётко выполняет распоряжения школьной администрации",
CC2="В школе чётко соблюдаются правила и всегда понятно, что от тебя требуется",
CC2="Обращаются к руководителю",
CC2="Руководство школы самостоятельно решает, какие кружки и секции открыть. Иногда это связано с пожеланиями вышестоящих органов",
CC2="Ставят двойку и сообщают родителям",
CC2="Принимают меры административного характера",
CC2="Делают то, что попросят педагоги или администрация",
CC2="Администрация решает, как это лучше сделать",
CC2="Сообщать руководству школы",
),"1",
IF(OR(CC2="Традиции, сложившиеся обычаи",
CC2="У нас осторожно относятся к любым изменениям, главное – спокойствие и постоянство",
CC2="Это обычное дело, учителя сами помирятся",
CC2="Так, как принято (по росту, мальчик – девочка и т. п.)",
CC2="Обычно все выполняют одинаковые задания, отвечают у доски",
CC2="Для таких ситуаций у нас есть проверенные временем решения",
CC2="Традиционные события нашей школы",
CC2="Уважение школьных традиций",
CC2="Призывают несогласных держать свое мнение при себе и не провоцировать конфликт",
CC2="В нашей школе всё стабильно, все стараются избегать любых изменений",
CC2="Участие в традиционных конкурсах и олимпиадах",
CC2="Как к неизбежной проблеме, которая может возникнуть в любом коллективе",
CC2="Типичные задания, к которым все привыкли",
CC2="Те, у кого есть опыт в этом",
CC2="Правила уже существуют долгие годы и остаются неизменными",
CC2="Стараются объяснить, что не надо выделяться",
CC2="От того, насколько в школе хранят традиции",
CC2="Стараются убедить его, что на самом деле всё не так плохо",
CC2="Тем, кто сохраняет и поддерживает сложившиеся традиции",
CC2="У школы богатый опыт, она сохраняет свои лучшие традиции",
CC2="Терпеливо ждут, когда трудности разрешатся сами собой",
CC2="Одни и те же кружки и секции работают из года в год. Как правило, новые не открывают",
CC2="Используют наказания, принятые в нашей школе",
CC2="Не заостряют на этом внимания – такие ситуации случаются и потом сходят на нет",
CC2="Всё как обычно, отдыхают",
CC2="С переменами не спешат, прежде всё хорошенько обдумывают",
CC2="Действовать так, как у нас принято, главное – не выносить сор из избы"
),
"2",
IF(OR(CC2="Коллективные обсуждения, договоренности и решения",
CC2="У нас любят вместе планировать дела и участвовать в общих активностях",
CC2="Касается всех, ведь конфликты отражаются на каждом члене коллектива",
CC2="Чаще всего учитель (классный руководитель) обсуждает этот вопрос с классом",
CC2="Все работают в группах, вместе выполняют задания и показывают совместный результат",
CC2="Конфликт обсуждается в классе, одноклассники и друзья помогают рассудить стороны",
CC2="События, в которых можно участвовать всем вместе и проявлять способности как команда",
CC2="Общительность, готовность сотрудничать с другими людьми и работать в команде",
CC2="Продолжают спор, чтобы прийти к общему решению",
CC2="В нашей школе все работают сообща, делятся друг с другом успехами и неудачами",
CC2="Достижения школьных команд и коллективов",
CC2="Как к общей проблеме всего коллектива",
CC2="Задания, которые можно выполнять вместе с одноклассниками",
CC2="Те, кого выдвинул коллектив",
CC2="Правила принимаются в коллективном обсуждении, когда все согласны с его результатами",
CC2="Обсуждают в классе",
CC2="От того, какие сложились отношения в коллективе",
CC2="Привлекают других учеников или учителей для поддержки",
CC2="Тем, кто с удовольствием работает в команде",
CC2="В школе все стараются понять друг друга и договориться",
CC2="Обсуждают трудности в коллективе и находят общее решение",
CC2="Опрашивают максимальное количество учеников и/или родителей. Открывают кружки и секции, актуальные для большинства",
CC2="Призывают не отставать от одноклассников",
CC2="Обсуждают ситуацию в коллективе",
CC2="Общаются с одноклассниками/друзьями, что-то делают вместе",
CC2="Классы (коллективы) обсуждают, предлагают общее решение",
CC2="Всем вместе решать проблему"
),
"3","4")))</calculatedColumnFormula>
    </tableColumn>
    <tableColumn id="184" name="Ключ 2-2" dataDxfId="111">
      <calculatedColumnFormula>IF(OR(CD2="Решения и распоряжения школьной администрации",
CD2="У нас реализуют задумки и инициативы школьной администрации, ответственно относятся к поручениям",
CD2="Относится к компетенции администрации школы",
CD2="Так, как скажет учитель (классный руководитель)",
CD2="Все стараются в первую очередь соблюдать дисциплину, слушать учителя",
CD2="К разрешению конфликта привлекается учитель / классный руководитель / завуч / директор",
CD2="События, в которых призывает поучаствовать вышестоящее руководство",
CD2="Образцовая самодисциплина и следование правилам",
CD2="Стараются убедить этих учителей, что важно согласиться с мнением более авторитетного человека",
CD2="В нашей школе строгая дисциплина, каждый должен соблюдать установленные правила",
CD2="Качественное и точное выполнение распоряжений администрации",
CD2="Как к проблеме, которая должна решаться руководством",
CD2="Задания, которые сам (-а) считаю важными по данной теме",
CD2="Те, кого отправил учитель (или школьная администрация)",
CD2="Правила устанавливаются руководством школы, и все следуют им",
CD2="Обращают внимание ученика на недопустимость нарушения Устава (правил) школы",
CD2="От контроля со стороны учителей и администрации",
CD2="Назначают ответственного, который занимается этой проблемой",
CD2="Тем, кто чётко выполняет распоряжения школьной администрации",
CD2="В школе чётко соблюдаются правила и всегда понятно, что от тебя требуется",
CD2="Обращаются к руководителю",
CD2="Руководство школы самостоятельно решает, какие кружки и секции открыть. Иногда это связано с пожеланиями вышестоящих органов",
CD2="Ставят двойку и сообщают родителям",
CD2="Принимают меры административного характера",
CD2="Делают то, что попросят педагоги или администрация",
CD2="Администрация решает, как это лучше сделать",
CD2="Сообщать руководству школы",
),"1",
IF(OR(CD2="Традиции, сложившиеся обычаи",
CD2="У нас осторожно относятся к любым изменениям, главное – спокойствие и постоянство",
CD2="Это обычное дело, учителя сами помирятся",
CD2="Так, как принято (по росту, мальчик – девочка и т. п.)",
CD2="Обычно все выполняют одинаковые задания, отвечают у доски",
CD2="Для таких ситуаций у нас есть проверенные временем решения",
CD2="Традиционные события нашей школы",
CD2="Уважение школьных традиций",
CD2="Призывают несогласных держать свое мнение при себе и не провоцировать конфликт",
CD2="В нашей школе всё стабильно, все стараются избегать любых изменений",
CD2="Участие в традиционных конкурсах и олимпиадах",
CD2="Как к неизбежной проблеме, которая может возникнуть в любом коллективе",
CD2="Типичные задания, к которым все привыкли",
CD2="Те, у кого есть опыт в этом",
CD2="Правила уже существуют долгие годы и остаются неизменными",
CD2="Стараются объяснить, что не надо выделяться",
CD2="От того, насколько в школе хранят традиции",
CD2="Стараются убедить его, что на самом деле всё не так плохо",
CD2="Тем, кто сохраняет и поддерживает сложившиеся традиции",
CD2="У школы богатый опыт, она сохраняет свои лучшие традиции",
CD2="Терпеливо ждут, когда трудности разрешатся сами собой",
CD2="Одни и те же кружки и секции работают из года в год. Как правило, новые не открывают",
CD2="Используют наказания, принятые в нашей школе",
CD2="Не заостряют на этом внимания – такие ситуации случаются и потом сходят на нет",
CD2="Всё как обычно, отдыхают",
CD2="С переменами не спешат, прежде всё хорошенько обдумывают",
CD2="Действовать так, как у нас принято, главное – не выносить сор из избы"
),
"2",
IF(OR(CD2="Коллективные обсуждения, договоренности и решения",
CD2="У нас любят вместе планировать дела и участвовать в общих активностях",
CD2="Касается всех, ведь конфликты отражаются на каждом члене коллектива",
CD2="Чаще всего учитель (классный руководитель) обсуждает этот вопрос с классом",
CD2="Все работают в группах, вместе выполняют задания и показывают совместный результат",
CD2="Конфликт обсуждается в классе, одноклассники и друзья помогают рассудить стороны",
CD2="События, в которых можно участвовать всем вместе и проявлять способности как команда",
CD2="Общительность, готовность сотрудничать с другими людьми и работать в команде",
CD2="Продолжают спор, чтобы прийти к общему решению",
CD2="В нашей школе все работают сообща, делятся друг с другом успехами и неудачами",
CD2="Достижения школьных команд и коллективов",
CD2="Как к общей проблеме всего коллектива",
CD2="Задания, которые можно выполнять вместе с одноклассниками",
CD2="Те, кого выдвинул коллектив",
CD2="Правила принимаются в коллективном обсуждении, когда все согласны с его результатами",
CD2="Обсуждают в классе",
CD2="От того, какие сложились отношения в коллективе",
CD2="Привлекают других учеников или учителей для поддержки",
CD2="Тем, кто с удовольствием работает в команде",
CD2="В школе все стараются понять друг друга и договориться",
CD2="Обсуждают трудности в коллективе и находят общее решение",
CD2="Опрашивают максимальное количество учеников и/или родителей. Открывают кружки и секции, актуальные для большинства",
CD2="Призывают не отставать от одноклассников",
CD2="Обсуждают ситуацию в коллективе",
CD2="Общаются с одноклассниками/друзьями, что-то делают вместе",
CD2="Классы (коллективы) обсуждают, предлагают общее решение",
CD2="Всем вместе решать проблему"
),
"3","4")))</calculatedColumnFormula>
    </tableColumn>
    <tableColumn id="185" name="Ключ 2-3" dataDxfId="110">
      <calculatedColumnFormula>IF(OR(CE2="Решения и распоряжения школьной администрации",
CE2="У нас реализуют задумки и инициативы школьной администрации, ответственно относятся к поручениям",
CE2="Относится к компетенции администрации школы",
CE2="Так, как скажет учитель (классный руководитель)",
CE2="Все стараются в первую очередь соблюдать дисциплину, слушать учителя",
CE2="К разрешению конфликта привлекается учитель / классный руководитель / завуч / директор",
CE2="События, в которых призывает поучаствовать вышестоящее руководство",
CE2="Образцовая самодисциплина и следование правилам",
CE2="Стараются убедить этих учителей, что важно согласиться с мнением более авторитетного человека",
CE2="В нашей школе строгая дисциплина, каждый должен соблюдать установленные правила",
CE2="Качественное и точное выполнение распоряжений администрации",
CE2="Как к проблеме, которая должна решаться руководством",
CE2="Задания, которые сам (-а) считаю важными по данной теме",
CE2="Те, кого отправил учитель (или школьная администрация)",
CE2="Правила устанавливаются руководством школы, и все следуют им",
CE2="Обращают внимание ученика на недопустимость нарушения Устава (правил) школы",
CE2="От контроля со стороны учителей и администрации",
CE2="Назначают ответственного, который занимается этой проблемой",
CE2="Тем, кто чётко выполняет распоряжения школьной администрации",
CE2="В школе чётко соблюдаются правила и всегда понятно, что от тебя требуется",
CE2="Обращаются к руководителю",
CE2="Руководство школы самостоятельно решает, какие кружки и секции открыть. Иногда это связано с пожеланиями вышестоящих органов",
CE2="Ставят двойку и сообщают родителям",
CE2="Принимают меры административного характера",
CE2="Делают то, что попросят педагоги или администрация",
CE2="Администрация решает, как это лучше сделать",
CE2="Сообщать руководству школы",
),"1",
IF(OR(CE2="Традиции, сложившиеся обычаи",
CE2="У нас осторожно относятся к любым изменениям, главное – спокойствие и постоянство",
CE2="Это обычное дело, учителя сами помирятся",
CE2="Так, как принято (по росту, мальчик – девочка и т. п.)",
CE2="Обычно все выполняют одинаковые задания, отвечают у доски",
CE2="Для таких ситуаций у нас есть проверенные временем решения",
CE2="Традиционные события нашей школы",
CE2="Уважение школьных традиций",
CE2="Призывают несогласных держать свое мнение при себе и не провоцировать конфликт",
CE2="В нашей школе всё стабильно, все стараются избегать любых изменений",
CE2="Участие в традиционных конкурсах и олимпиадах",
CE2="Как к неизбежной проблеме, которая может возникнуть в любом коллективе",
CE2="Типичные задания, к которым все привыкли",
CE2="Те, у кого есть опыт в этом",
CE2="Правила уже существуют долгие годы и остаются неизменными",
CE2="Стараются объяснить, что не надо выделяться",
CE2="От того, насколько в школе хранят традиции",
CE2="Стараются убедить его, что на самом деле всё не так плохо",
CE2="Тем, кто сохраняет и поддерживает сложившиеся традиции",
CE2="У школы богатый опыт, она сохраняет свои лучшие традиции",
CE2="Терпеливо ждут, когда трудности разрешатся сами собой",
CE2="Одни и те же кружки и секции работают из года в год. Как правило, новые не открывают",
CE2="Используют наказания, принятые в нашей школе",
CE2="Не заостряют на этом внимания – такие ситуации случаются и потом сходят на нет",
CE2="Всё как обычно, отдыхают",
CE2="С переменами не спешат, прежде всё хорошенько обдумывают",
CE2="Действовать так, как у нас принято, главное – не выносить сор из избы"
),
"2",
IF(OR(CE2="Коллективные обсуждения, договоренности и решения",
CE2="У нас любят вместе планировать дела и участвовать в общих активностях",
CE2="Касается всех, ведь конфликты отражаются на каждом члене коллектива",
CE2="Чаще всего учитель (классный руководитель) обсуждает этот вопрос с классом",
CE2="Все работают в группах, вместе выполняют задания и показывают совместный результат",
CE2="Конфликт обсуждается в классе, одноклассники и друзья помогают рассудить стороны",
CE2="События, в которых можно участвовать всем вместе и проявлять способности как команда",
CE2="Общительность, готовность сотрудничать с другими людьми и работать в команде",
CE2="Продолжают спор, чтобы прийти к общему решению",
CE2="В нашей школе все работают сообща, делятся друг с другом успехами и неудачами",
CE2="Достижения школьных команд и коллективов",
CE2="Как к общей проблеме всего коллектива",
CE2="Задания, которые можно выполнять вместе с одноклассниками",
CE2="Те, кого выдвинул коллектив",
CE2="Правила принимаются в коллективном обсуждении, когда все согласны с его результатами",
CE2="Обсуждают в классе",
CE2="От того, какие сложились отношения в коллективе",
CE2="Привлекают других учеников или учителей для поддержки",
CE2="Тем, кто с удовольствием работает в команде",
CE2="В школе все стараются понять друг друга и договориться",
CE2="Обсуждают трудности в коллективе и находят общее решение",
CE2="Опрашивают максимальное количество учеников и/или родителей. Открывают кружки и секции, актуальные для большинства",
CE2="Призывают не отставать от одноклассников",
CE2="Обсуждают ситуацию в коллективе",
CE2="Общаются с одноклассниками/друзьями, что-то делают вместе",
CE2="Классы (коллективы) обсуждают, предлагают общее решение",
CE2="Всем вместе решать проблему"
),
"3","4")))</calculatedColumnFormula>
    </tableColumn>
    <tableColumn id="186" name="Ключ 2-4" dataDxfId="109">
      <calculatedColumnFormula>IF(OR(CF2="Решения и распоряжения школьной администрации",
CF2="У нас реализуют задумки и инициативы школьной администрации, ответственно относятся к поручениям",
CF2="Относится к компетенции администрации школы",
CF2="Так, как скажет учитель (классный руководитель)",
CF2="Все стараются в первую очередь соблюдать дисциплину, слушать учителя",
CF2="К разрешению конфликта привлекается учитель / классный руководитель / завуч / директор",
CF2="События, в которых призывает поучаствовать вышестоящее руководство",
CF2="Образцовая самодисциплина и следование правилам",
CF2="Стараются убедить этих учителей, что важно согласиться с мнением более авторитетного человека",
CF2="В нашей школе строгая дисциплина, каждый должен соблюдать установленные правила",
CF2="Качественное и точное выполнение распоряжений администрации",
CF2="Как к проблеме, которая должна решаться руководством",
CF2="Задания, которые сам (-а) считаю важными по данной теме",
CF2="Те, кого отправил учитель (или школьная администрация)",
CF2="Правила устанавливаются руководством школы, и все следуют им",
CF2="Обращают внимание ученика на недопустимость нарушения Устава (правил) школы",
CF2="От контроля со стороны учителей и администрации",
CF2="Назначают ответственного, который занимается этой проблемой",
CF2="Тем, кто чётко выполняет распоряжения школьной администрации",
CF2="В школе чётко соблюдаются правила и всегда понятно, что от тебя требуется",
CF2="Обращаются к руководителю",
CF2="Руководство школы самостоятельно решает, какие кружки и секции открыть. Иногда это связано с пожеланиями вышестоящих органов",
CF2="Ставят двойку и сообщают родителям",
CF2="Принимают меры административного характера",
CF2="Делают то, что попросят педагоги или администрация",
CF2="Администрация решает, как это лучше сделать",
CF2="Сообщать руководству школы",
),"1",
IF(OR(CF2="Традиции, сложившиеся обычаи",
CF2="У нас осторожно относятся к любым изменениям, главное – спокойствие и постоянство",
CF2="Это обычное дело, учителя сами помирятся",
CF2="Так, как принято (по росту, мальчик – девочка и т. п.)",
CF2="Обычно все выполняют одинаковые задания, отвечают у доски",
CF2="Для таких ситуаций у нас есть проверенные временем решения",
CF2="Традиционные события нашей школы",
CF2="Уважение школьных традиций",
CF2="Призывают несогласных держать свое мнение при себе и не провоцировать конфликт",
CF2="В нашей школе всё стабильно, все стараются избегать любых изменений",
CF2="Участие в традиционных конкурсах и олимпиадах",
CF2="Как к неизбежной проблеме, которая может возникнуть в любом коллективе",
CF2="Типичные задания, к которым все привыкли",
CF2="Те, у кого есть опыт в этом",
CF2="Правила уже существуют долгие годы и остаются неизменными",
CF2="Стараются объяснить, что не надо выделяться",
CF2="От того, насколько в школе хранят традиции",
CF2="Стараются убедить его, что на самом деле всё не так плохо",
CF2="Тем, кто сохраняет и поддерживает сложившиеся традиции",
CF2="У школы богатый опыт, она сохраняет свои лучшие традиции",
CF2="Терпеливо ждут, когда трудности разрешатся сами собой",
CF2="Одни и те же кружки и секции работают из года в год. Как правило, новые не открывают",
CF2="Используют наказания, принятые в нашей школе",
CF2="Не заостряют на этом внимания – такие ситуации случаются и потом сходят на нет",
CF2="Всё как обычно, отдыхают",
CF2="С переменами не спешат, прежде всё хорошенько обдумывают",
CF2="Действовать так, как у нас принято, главное – не выносить сор из избы"
),
"2",
IF(OR(CF2="Коллективные обсуждения, договоренности и решения",
CF2="У нас любят вместе планировать дела и участвовать в общих активностях",
CF2="Касается всех, ведь конфликты отражаются на каждом члене коллектива",
CF2="Чаще всего учитель (классный руководитель) обсуждает этот вопрос с классом",
CF2="Все работают в группах, вместе выполняют задания и показывают совместный результат",
CF2="Конфликт обсуждается в классе, одноклассники и друзья помогают рассудить стороны",
CF2="События, в которых можно участвовать всем вместе и проявлять способности как команда",
CF2="Общительность, готовность сотрудничать с другими людьми и работать в команде",
CF2="Продолжают спор, чтобы прийти к общему решению",
CF2="В нашей школе все работают сообща, делятся друг с другом успехами и неудачами",
CF2="Достижения школьных команд и коллективов",
CF2="Как к общей проблеме всего коллектива",
CF2="Задания, которые можно выполнять вместе с одноклассниками",
CF2="Те, кого выдвинул коллектив",
CF2="Правила принимаются в коллективном обсуждении, когда все согласны с его результатами",
CF2="Обсуждают в классе",
CF2="От того, какие сложились отношения в коллективе",
CF2="Привлекают других учеников или учителей для поддержки",
CF2="Тем, кто с удовольствием работает в команде",
CF2="В школе все стараются понять друг друга и договориться",
CF2="Обсуждают трудности в коллективе и находят общее решение",
CF2="Опрашивают максимальное количество учеников и/или родителей. Открывают кружки и секции, актуальные для большинства",
CF2="Призывают не отставать от одноклассников",
CF2="Обсуждают ситуацию в коллективе",
CF2="Общаются с одноклассниками/друзьями, что-то делают вместе",
CF2="Классы (коллективы) обсуждают, предлагают общее решение",
CF2="Всем вместе решать проблему"
),
"3","4")))</calculatedColumnFormula>
    </tableColumn>
    <tableColumn id="187" name="Ключ 2-5" dataDxfId="108">
      <calculatedColumnFormula>IF(OR(CG2="Решения и распоряжения школьной администрации",
CG2="У нас реализуют задумки и инициативы школьной администрации, ответственно относятся к поручениям",
CG2="Относится к компетенции администрации школы",
CG2="Так, как скажет учитель (классный руководитель)",
CG2="Все стараются в первую очередь соблюдать дисциплину, слушать учителя",
CG2="К разрешению конфликта привлекается учитель / классный руководитель / завуч / директор",
CG2="События, в которых призывает поучаствовать вышестоящее руководство",
CG2="Образцовая самодисциплина и следование правилам",
CG2="Стараются убедить этих учителей, что важно согласиться с мнением более авторитетного человека",
CG2="В нашей школе строгая дисциплина, каждый должен соблюдать установленные правила",
CG2="Качественное и точное выполнение распоряжений администрации",
CG2="Как к проблеме, которая должна решаться руководством",
CG2="Задания, которые сам (-а) считаю важными по данной теме",
CG2="Те, кого отправил учитель (или школьная администрация)",
CG2="Правила устанавливаются руководством школы, и все следуют им",
CG2="Обращают внимание ученика на недопустимость нарушения Устава (правил) школы",
CG2="От контроля со стороны учителей и администрации",
CG2="Назначают ответственного, который занимается этой проблемой",
CG2="Тем, кто чётко выполняет распоряжения школьной администрации",
CG2="В школе чётко соблюдаются правила и всегда понятно, что от тебя требуется",
CG2="Обращаются к руководителю",
CG2="Руководство школы самостоятельно решает, какие кружки и секции открыть. Иногда это связано с пожеланиями вышестоящих органов",
CG2="Ставят двойку и сообщают родителям",
CG2="Принимают меры административного характера",
CG2="Делают то, что попросят педагоги или администрация",
CG2="Администрация решает, как это лучше сделать",
CG2="Сообщать руководству школы",
),"1",
IF(OR(CG2="Традиции, сложившиеся обычаи",
CG2="У нас осторожно относятся к любым изменениям, главное – спокойствие и постоянство",
CG2="Это обычное дело, учителя сами помирятся",
CG2="Так, как принято (по росту, мальчик – девочка и т. п.)",
CG2="Обычно все выполняют одинаковые задания, отвечают у доски",
CG2="Для таких ситуаций у нас есть проверенные временем решения",
CG2="Традиционные события нашей школы",
CG2="Уважение школьных традиций",
CG2="Призывают несогласных держать свое мнение при себе и не провоцировать конфликт",
CG2="В нашей школе всё стабильно, все стараются избегать любых изменений",
CG2="Участие в традиционных конкурсах и олимпиадах",
CG2="Как к неизбежной проблеме, которая может возникнуть в любом коллективе",
CG2="Типичные задания, к которым все привыкли",
CG2="Те, у кого есть опыт в этом",
CG2="Правила уже существуют долгие годы и остаются неизменными",
CG2="Стараются объяснить, что не надо выделяться",
CG2="От того, насколько в школе хранят традиции",
CG2="Стараются убедить его, что на самом деле всё не так плохо",
CG2="Тем, кто сохраняет и поддерживает сложившиеся традиции",
CG2="У школы богатый опыт, она сохраняет свои лучшие традиции",
CG2="Терпеливо ждут, когда трудности разрешатся сами собой",
CG2="Одни и те же кружки и секции работают из года в год. Как правило, новые не открывают",
CG2="Используют наказания, принятые в нашей школе",
CG2="Не заостряют на этом внимания – такие ситуации случаются и потом сходят на нет",
CG2="Всё как обычно, отдыхают",
CG2="С переменами не спешат, прежде всё хорошенько обдумывают",
CG2="Действовать так, как у нас принято, главное – не выносить сор из избы"
),
"2",
IF(OR(CG2="Коллективные обсуждения, договоренности и решения",
CG2="У нас любят вместе планировать дела и участвовать в общих активностях",
CG2="Касается всех, ведь конфликты отражаются на каждом члене коллектива",
CG2="Чаще всего учитель (классный руководитель) обсуждает этот вопрос с классом",
CG2="Все работают в группах, вместе выполняют задания и показывают совместный результат",
CG2="Конфликт обсуждается в классе, одноклассники и друзья помогают рассудить стороны",
CG2="События, в которых можно участвовать всем вместе и проявлять способности как команда",
CG2="Общительность, готовность сотрудничать с другими людьми и работать в команде",
CG2="Продолжают спор, чтобы прийти к общему решению",
CG2="В нашей школе все работают сообща, делятся друг с другом успехами и неудачами",
CG2="Достижения школьных команд и коллективов",
CG2="Как к общей проблеме всего коллектива",
CG2="Задания, которые можно выполнять вместе с одноклассниками",
CG2="Те, кого выдвинул коллектив",
CG2="Правила принимаются в коллективном обсуждении, когда все согласны с его результатами",
CG2="Обсуждают в классе",
CG2="От того, какие сложились отношения в коллективе",
CG2="Привлекают других учеников или учителей для поддержки",
CG2="Тем, кто с удовольствием работает в команде",
CG2="В школе все стараются понять друг друга и договориться",
CG2="Обсуждают трудности в коллективе и находят общее решение",
CG2="Опрашивают максимальное количество учеников и/или родителей. Открывают кружки и секции, актуальные для большинства",
CG2="Призывают не отставать от одноклассников",
CG2="Обсуждают ситуацию в коллективе",
CG2="Общаются с одноклассниками/друзьями, что-то делают вместе",
CG2="Классы (коллективы) обсуждают, предлагают общее решение",
CG2="Всем вместе решать проблему"
),
"3","4")))</calculatedColumnFormula>
    </tableColumn>
    <tableColumn id="188" name="Ключ 2-6" dataDxfId="107">
      <calculatedColumnFormula>IF(OR(CH2="Решения и распоряжения школьной администрации",
CH2="У нас реализуют задумки и инициативы школьной администрации, ответственно относятся к поручениям",
CH2="Относится к компетенции администрации школы",
CH2="Так, как скажет учитель (классный руководитель)",
CH2="Все стараются в первую очередь соблюдать дисциплину, слушать учителя",
CH2="К разрешению конфликта привлекается учитель / классный руководитель / завуч / директор",
CH2="События, в которых призывает поучаствовать вышестоящее руководство",
CH2="Образцовая самодисциплина и следование правилам",
CH2="Стараются убедить этих учителей, что важно согласиться с мнением более авторитетного человека",
CH2="В нашей школе строгая дисциплина, каждый должен соблюдать установленные правила",
CH2="Качественное и точное выполнение распоряжений администрации",
CH2="Как к проблеме, которая должна решаться руководством",
CH2="Задания, которые сам (-а) считаю важными по данной теме",
CH2="Те, кого отправил учитель (или школьная администрация)",
CH2="Правила устанавливаются руководством школы, и все следуют им",
CH2="Обращают внимание ученика на недопустимость нарушения Устава (правил) школы",
CH2="От контроля со стороны учителей и администрации",
CH2="Назначают ответственного, который занимается этой проблемой",
CH2="Тем, кто чётко выполняет распоряжения школьной администрации",
CH2="В школе чётко соблюдаются правила и всегда понятно, что от тебя требуется",
CH2="Обращаются к руководителю",
CH2="Руководство школы самостоятельно решает, какие кружки и секции открыть. Иногда это связано с пожеланиями вышестоящих органов",
CH2="Ставят двойку и сообщают родителям",
CH2="Принимают меры административного характера",
CH2="Делают то, что попросят педагоги или администрация",
CH2="Администрация решает, как это лучше сделать",
CH2="Сообщать руководству школы",
),"1",
IF(OR(CH2="Традиции, сложившиеся обычаи",
CH2="У нас осторожно относятся к любым изменениям, главное – спокойствие и постоянство",
CH2="Это обычное дело, учителя сами помирятся",
CH2="Так, как принято (по росту, мальчик – девочка и т. п.)",
CH2="Обычно все выполняют одинаковые задания, отвечают у доски",
CH2="Для таких ситуаций у нас есть проверенные временем решения",
CH2="Традиционные события нашей школы",
CH2="Уважение школьных традиций",
CH2="Призывают несогласных держать свое мнение при себе и не провоцировать конфликт",
CH2="В нашей школе всё стабильно, все стараются избегать любых изменений",
CH2="Участие в традиционных конкурсах и олимпиадах",
CH2="Как к неизбежной проблеме, которая может возникнуть в любом коллективе",
CH2="Типичные задания, к которым все привыкли",
CH2="Те, у кого есть опыт в этом",
CH2="Правила уже существуют долгие годы и остаются неизменными",
CH2="Стараются объяснить, что не надо выделяться",
CH2="От того, насколько в школе хранят традиции",
CH2="Стараются убедить его, что на самом деле всё не так плохо",
CH2="Тем, кто сохраняет и поддерживает сложившиеся традиции",
CH2="У школы богатый опыт, она сохраняет свои лучшие традиции",
CH2="Терпеливо ждут, когда трудности разрешатся сами собой",
CH2="Одни и те же кружки и секции работают из года в год. Как правило, новые не открывают",
CH2="Используют наказания, принятые в нашей школе",
CH2="Не заостряют на этом внимания – такие ситуации случаются и потом сходят на нет",
CH2="Всё как обычно, отдыхают",
CH2="С переменами не спешат, прежде всё хорошенько обдумывают",
CH2="Действовать так, как у нас принято, главное – не выносить сор из избы"
),
"2",
IF(OR(CH2="Коллективные обсуждения, договоренности и решения",
CH2="У нас любят вместе планировать дела и участвовать в общих активностях",
CH2="Касается всех, ведь конфликты отражаются на каждом члене коллектива",
CH2="Чаще всего учитель (классный руководитель) обсуждает этот вопрос с классом",
CH2="Все работают в группах, вместе выполняют задания и показывают совместный результат",
CH2="Конфликт обсуждается в классе, одноклассники и друзья помогают рассудить стороны",
CH2="События, в которых можно участвовать всем вместе и проявлять способности как команда",
CH2="Общительность, готовность сотрудничать с другими людьми и работать в команде",
CH2="Продолжают спор, чтобы прийти к общему решению",
CH2="В нашей школе все работают сообща, делятся друг с другом успехами и неудачами",
CH2="Достижения школьных команд и коллективов",
CH2="Как к общей проблеме всего коллектива",
CH2="Задания, которые можно выполнять вместе с одноклассниками",
CH2="Те, кого выдвинул коллектив",
CH2="Правила принимаются в коллективном обсуждении, когда все согласны с его результатами",
CH2="Обсуждают в классе",
CH2="От того, какие сложились отношения в коллективе",
CH2="Привлекают других учеников или учителей для поддержки",
CH2="Тем, кто с удовольствием работает в команде",
CH2="В школе все стараются понять друг друга и договориться",
CH2="Обсуждают трудности в коллективе и находят общее решение",
CH2="Опрашивают максимальное количество учеников и/или родителей. Открывают кружки и секции, актуальные для большинства",
CH2="Призывают не отставать от одноклассников",
CH2="Обсуждают ситуацию в коллективе",
CH2="Общаются с одноклассниками/друзьями, что-то делают вместе",
CH2="Классы (коллективы) обсуждают, предлагают общее решение",
CH2="Всем вместе решать проблему"
),
"3","4")))</calculatedColumnFormula>
    </tableColumn>
    <tableColumn id="189" name="Ключ 2-7" dataDxfId="106">
      <calculatedColumnFormula>IF(OR(CI2="Решения и распоряжения школьной администрации",
CI2="У нас реализуют задумки и инициативы школьной администрации, ответственно относятся к поручениям",
CI2="Относится к компетенции администрации школы",
CI2="Так, как скажет учитель (классный руководитель)",
CI2="Все стараются в первую очередь соблюдать дисциплину, слушать учителя",
CI2="К разрешению конфликта привлекается учитель / классный руководитель / завуч / директор",
CI2="События, в которых призывает поучаствовать вышестоящее руководство",
CI2="Образцовая самодисциплина и следование правилам",
CI2="Стараются убедить этих учителей, что важно согласиться с мнением более авторитетного человека",
CI2="В нашей школе строгая дисциплина, каждый должен соблюдать установленные правила",
CI2="Качественное и точное выполнение распоряжений администрации",
CI2="Как к проблеме, которая должна решаться руководством",
CI2="Задания, которые сам (-а) считаю важными по данной теме",
CI2="Те, кого отправил учитель (или школьная администрация)",
CI2="Правила устанавливаются руководством школы, и все следуют им",
CI2="Обращают внимание ученика на недопустимость нарушения Устава (правил) школы",
CI2="От контроля со стороны учителей и администрации",
CI2="Назначают ответственного, который занимается этой проблемой",
CI2="Тем, кто чётко выполняет распоряжения школьной администрации",
CI2="В школе чётко соблюдаются правила и всегда понятно, что от тебя требуется",
CI2="Обращаются к руководителю",
CI2="Руководство школы самостоятельно решает, какие кружки и секции открыть. Иногда это связано с пожеланиями вышестоящих органов",
CI2="Ставят двойку и сообщают родителям",
CI2="Принимают меры административного характера",
CI2="Делают то, что попросят педагоги или администрация",
CI2="Администрация решает, как это лучше сделать",
CI2="Сообщать руководству школы",
),"1",
IF(OR(CI2="Традиции, сложившиеся обычаи",
CI2="У нас осторожно относятся к любым изменениям, главное – спокойствие и постоянство",
CI2="Это обычное дело, учителя сами помирятся",
CI2="Так, как принято (по росту, мальчик – девочка и т. п.)",
CI2="Обычно все выполняют одинаковые задания, отвечают у доски",
CI2="Для таких ситуаций у нас есть проверенные временем решения",
CI2="Традиционные события нашей школы",
CI2="Уважение школьных традиций",
CI2="Призывают несогласных держать свое мнение при себе и не провоцировать конфликт",
CI2="В нашей школе всё стабильно, все стараются избегать любых изменений",
CI2="Участие в традиционных конкурсах и олимпиадах",
CI2="Как к неизбежной проблеме, которая может возникнуть в любом коллективе",
CI2="Типичные задания, к которым все привыкли",
CI2="Те, у кого есть опыт в этом",
CI2="Правила уже существуют долгие годы и остаются неизменными",
CI2="Стараются объяснить, что не надо выделяться",
CI2="От того, насколько в школе хранят традиции",
CI2="Стараются убедить его, что на самом деле всё не так плохо",
CI2="Тем, кто сохраняет и поддерживает сложившиеся традиции",
CI2="У школы богатый опыт, она сохраняет свои лучшие традиции",
CI2="Терпеливо ждут, когда трудности разрешатся сами собой",
CI2="Одни и те же кружки и секции работают из года в год. Как правило, новые не открывают",
CI2="Используют наказания, принятые в нашей школе",
CI2="Не заостряют на этом внимания – такие ситуации случаются и потом сходят на нет",
CI2="Всё как обычно, отдыхают",
CI2="С переменами не спешат, прежде всё хорошенько обдумывают",
CI2="Действовать так, как у нас принято, главное – не выносить сор из избы"
),
"2",
IF(OR(CI2="Коллективные обсуждения, договоренности и решения",
CI2="У нас любят вместе планировать дела и участвовать в общих активностях",
CI2="Касается всех, ведь конфликты отражаются на каждом члене коллектива",
CI2="Чаще всего учитель (классный руководитель) обсуждает этот вопрос с классом",
CI2="Все работают в группах, вместе выполняют задания и показывают совместный результат",
CI2="Конфликт обсуждается в классе, одноклассники и друзья помогают рассудить стороны",
CI2="События, в которых можно участвовать всем вместе и проявлять способности как команда",
CI2="Общительность, готовность сотрудничать с другими людьми и работать в команде",
CI2="Продолжают спор, чтобы прийти к общему решению",
CI2="В нашей школе все работают сообща, делятся друг с другом успехами и неудачами",
CI2="Достижения школьных команд и коллективов",
CI2="Как к общей проблеме всего коллектива",
CI2="Задания, которые можно выполнять вместе с одноклассниками",
CI2="Те, кого выдвинул коллектив",
CI2="Правила принимаются в коллективном обсуждении, когда все согласны с его результатами",
CI2="Обсуждают в классе",
CI2="От того, какие сложились отношения в коллективе",
CI2="Привлекают других учеников или учителей для поддержки",
CI2="Тем, кто с удовольствием работает в команде",
CI2="В школе все стараются понять друг друга и договориться",
CI2="Обсуждают трудности в коллективе и находят общее решение",
CI2="Опрашивают максимальное количество учеников и/или родителей. Открывают кружки и секции, актуальные для большинства",
CI2="Призывают не отставать от одноклассников",
CI2="Обсуждают ситуацию в коллективе",
CI2="Общаются с одноклассниками/друзьями, что-то делают вместе",
CI2="Классы (коллективы) обсуждают, предлагают общее решение",
CI2="Всем вместе решать проблему"
),
"3","4")))</calculatedColumnFormula>
    </tableColumn>
    <tableColumn id="190" name="Ключ 2-8" dataDxfId="105">
      <calculatedColumnFormula>IF(OR(CJ2="Решения и распоряжения школьной администрации",
CJ2="У нас реализуют задумки и инициативы школьной администрации, ответственно относятся к поручениям",
CJ2="Относится к компетенции администрации школы",
CJ2="Так, как скажет учитель (классный руководитель)",
CJ2="Все стараются в первую очередь соблюдать дисциплину, слушать учителя",
CJ2="К разрешению конфликта привлекается учитель / классный руководитель / завуч / директор",
CJ2="События, в которых призывает поучаствовать вышестоящее руководство",
CJ2="Образцовая самодисциплина и следование правилам",
CJ2="Стараются убедить этих учителей, что важно согласиться с мнением более авторитетного человека",
CJ2="В нашей школе строгая дисциплина, каждый должен соблюдать установленные правила",
CJ2="Качественное и точное выполнение распоряжений администрации",
CJ2="Как к проблеме, которая должна решаться руководством",
CJ2="Задания, которые сам (-а) считаю важными по данной теме",
CJ2="Те, кого отправил учитель (или школьная администрация)",
CJ2="Правила устанавливаются руководством школы, и все следуют им",
CJ2="Обращают внимание ученика на недопустимость нарушения Устава (правил) школы",
CJ2="От контроля со стороны учителей и администрации",
CJ2="Назначают ответственного, который занимается этой проблемой",
CJ2="Тем, кто чётко выполняет распоряжения школьной администрации",
CJ2="В школе чётко соблюдаются правила и всегда понятно, что от тебя требуется",
CJ2="Обращаются к руководителю",
CJ2="Руководство школы самостоятельно решает, какие кружки и секции открыть. Иногда это связано с пожеланиями вышестоящих органов",
CJ2="Ставят двойку и сообщают родителям",
CJ2="Принимают меры административного характера",
CJ2="Делают то, что попросят педагоги или администрация",
CJ2="Администрация решает, как это лучше сделать",
CJ2="Сообщать руководству школы",
),"1",
IF(OR(CJ2="Традиции, сложившиеся обычаи",
CJ2="У нас осторожно относятся к любым изменениям, главное – спокойствие и постоянство",
CJ2="Это обычное дело, учителя сами помирятся",
CJ2="Так, как принято (по росту, мальчик – девочка и т. п.)",
CJ2="Обычно все выполняют одинаковые задания, отвечают у доски",
CJ2="Для таких ситуаций у нас есть проверенные временем решения",
CJ2="Традиционные события нашей школы",
CJ2="Уважение школьных традиций",
CJ2="Призывают несогласных держать свое мнение при себе и не провоцировать конфликт",
CJ2="В нашей школе всё стабильно, все стараются избегать любых изменений",
CJ2="Участие в традиционных конкурсах и олимпиадах",
CJ2="Как к неизбежной проблеме, которая может возникнуть в любом коллективе",
CJ2="Типичные задания, к которым все привыкли",
CJ2="Те, у кого есть опыт в этом",
CJ2="Правила уже существуют долгие годы и остаются неизменными",
CJ2="Стараются объяснить, что не надо выделяться",
CJ2="От того, насколько в школе хранят традиции",
CJ2="Стараются убедить его, что на самом деле всё не так плохо",
CJ2="Тем, кто сохраняет и поддерживает сложившиеся традиции",
CJ2="У школы богатый опыт, она сохраняет свои лучшие традиции",
CJ2="Терпеливо ждут, когда трудности разрешатся сами собой",
CJ2="Одни и те же кружки и секции работают из года в год. Как правило, новые не открывают",
CJ2="Используют наказания, принятые в нашей школе",
CJ2="Не заостряют на этом внимания – такие ситуации случаются и потом сходят на нет",
CJ2="Всё как обычно, отдыхают",
CJ2="С переменами не спешат, прежде всё хорошенько обдумывают",
CJ2="Действовать так, как у нас принято, главное – не выносить сор из избы"
),
"2",
IF(OR(CJ2="Коллективные обсуждения, договоренности и решения",
CJ2="У нас любят вместе планировать дела и участвовать в общих активностях",
CJ2="Касается всех, ведь конфликты отражаются на каждом члене коллектива",
CJ2="Чаще всего учитель (классный руководитель) обсуждает этот вопрос с классом",
CJ2="Все работают в группах, вместе выполняют задания и показывают совместный результат",
CJ2="Конфликт обсуждается в классе, одноклассники и друзья помогают рассудить стороны",
CJ2="События, в которых можно участвовать всем вместе и проявлять способности как команда",
CJ2="Общительность, готовность сотрудничать с другими людьми и работать в команде",
CJ2="Продолжают спор, чтобы прийти к общему решению",
CJ2="В нашей школе все работают сообща, делятся друг с другом успехами и неудачами",
CJ2="Достижения школьных команд и коллективов",
CJ2="Как к общей проблеме всего коллектива",
CJ2="Задания, которые можно выполнять вместе с одноклассниками",
CJ2="Те, кого выдвинул коллектив",
CJ2="Правила принимаются в коллективном обсуждении, когда все согласны с его результатами",
CJ2="Обсуждают в классе",
CJ2="От того, какие сложились отношения в коллективе",
CJ2="Привлекают других учеников или учителей для поддержки",
CJ2="Тем, кто с удовольствием работает в команде",
CJ2="В школе все стараются понять друг друга и договориться",
CJ2="Обсуждают трудности в коллективе и находят общее решение",
CJ2="Опрашивают максимальное количество учеников и/или родителей. Открывают кружки и секции, актуальные для большинства",
CJ2="Призывают не отставать от одноклассников",
CJ2="Обсуждают ситуацию в коллективе",
CJ2="Общаются с одноклассниками/друзьями, что-то делают вместе",
CJ2="Классы (коллективы) обсуждают, предлагают общее решение",
CJ2="Всем вместе решать проблему"
),
"3","4")))</calculatedColumnFormula>
    </tableColumn>
    <tableColumn id="191" name="Ключ 2-9" dataDxfId="104">
      <calculatedColumnFormula>IF(OR(CK2="Решения и распоряжения школьной администрации",
CK2="У нас реализуют задумки и инициативы школьной администрации, ответственно относятся к поручениям",
CK2="Относится к компетенции администрации школы",
CK2="Так, как скажет учитель (классный руководитель)",
CK2="Все стараются в первую очередь соблюдать дисциплину, слушать учителя",
CK2="К разрешению конфликта привлекается учитель / классный руководитель / завуч / директор",
CK2="События, в которых призывает поучаствовать вышестоящее руководство",
CK2="Образцовая самодисциплина и следование правилам",
CK2="Стараются убедить этих учителей, что важно согласиться с мнением более авторитетного человека",
CK2="В нашей школе строгая дисциплина, каждый должен соблюдать установленные правила",
CK2="Качественное и точное выполнение распоряжений администрации",
CK2="Как к проблеме, которая должна решаться руководством",
CK2="Задания, которые сам (-а) считаю важными по данной теме",
CK2="Те, кого отправил учитель (или школьная администрация)",
CK2="Правила устанавливаются руководством школы, и все следуют им",
CK2="Обращают внимание ученика на недопустимость нарушения Устава (правил) школы",
CK2="От контроля со стороны учителей и администрации",
CK2="Назначают ответственного, который занимается этой проблемой",
CK2="Тем, кто чётко выполняет распоряжения школьной администрации",
CK2="В школе чётко соблюдаются правила и всегда понятно, что от тебя требуется",
CK2="Обращаются к руководителю",
CK2="Руководство школы самостоятельно решает, какие кружки и секции открыть. Иногда это связано с пожеланиями вышестоящих органов",
CK2="Ставят двойку и сообщают родителям",
CK2="Принимают меры административного характера",
CK2="Делают то, что попросят педагоги или администрация",
CK2="Администрация решает, как это лучше сделать",
CK2="Сообщать руководству школы",
),"1",
IF(OR(CK2="Традиции, сложившиеся обычаи",
CK2="У нас осторожно относятся к любым изменениям, главное – спокойствие и постоянство",
CK2="Это обычное дело, учителя сами помирятся",
CK2="Так, как принято (по росту, мальчик – девочка и т. п.)",
CK2="Обычно все выполняют одинаковые задания, отвечают у доски",
CK2="Для таких ситуаций у нас есть проверенные временем решения",
CK2="Традиционные события нашей школы",
CK2="Уважение школьных традиций",
CK2="Призывают несогласных держать свое мнение при себе и не провоцировать конфликт",
CK2="В нашей школе всё стабильно, все стараются избегать любых изменений",
CK2="Участие в традиционных конкурсах и олимпиадах",
CK2="Как к неизбежной проблеме, которая может возникнуть в любом коллективе",
CK2="Типичные задания, к которым все привыкли",
CK2="Те, у кого есть опыт в этом",
CK2="Правила уже существуют долгие годы и остаются неизменными",
CK2="Стараются объяснить, что не надо выделяться",
CK2="От того, насколько в школе хранят традиции",
CK2="Стараются убедить его, что на самом деле всё не так плохо",
CK2="Тем, кто сохраняет и поддерживает сложившиеся традиции",
CK2="У школы богатый опыт, она сохраняет свои лучшие традиции",
CK2="Терпеливо ждут, когда трудности разрешатся сами собой",
CK2="Одни и те же кружки и секции работают из года в год. Как правило, новые не открывают",
CK2="Используют наказания, принятые в нашей школе",
CK2="Не заостряют на этом внимания – такие ситуации случаются и потом сходят на нет",
CK2="Всё как обычно, отдыхают",
CK2="С переменами не спешат, прежде всё хорошенько обдумывают",
CK2="Действовать так, как у нас принято, главное – не выносить сор из избы"
),
"2",
IF(OR(CK2="Коллективные обсуждения, договоренности и решения",
CK2="У нас любят вместе планировать дела и участвовать в общих активностях",
CK2="Касается всех, ведь конфликты отражаются на каждом члене коллектива",
CK2="Чаще всего учитель (классный руководитель) обсуждает этот вопрос с классом",
CK2="Все работают в группах, вместе выполняют задания и показывают совместный результат",
CK2="Конфликт обсуждается в классе, одноклассники и друзья помогают рассудить стороны",
CK2="События, в которых можно участвовать всем вместе и проявлять способности как команда",
CK2="Общительность, готовность сотрудничать с другими людьми и работать в команде",
CK2="Продолжают спор, чтобы прийти к общему решению",
CK2="В нашей школе все работают сообща, делятся друг с другом успехами и неудачами",
CK2="Достижения школьных команд и коллективов",
CK2="Как к общей проблеме всего коллектива",
CK2="Задания, которые можно выполнять вместе с одноклассниками",
CK2="Те, кого выдвинул коллектив",
CK2="Правила принимаются в коллективном обсуждении, когда все согласны с его результатами",
CK2="Обсуждают в классе",
CK2="От того, какие сложились отношения в коллективе",
CK2="Привлекают других учеников или учителей для поддержки",
CK2="Тем, кто с удовольствием работает в команде",
CK2="В школе все стараются понять друг друга и договориться",
CK2="Обсуждают трудности в коллективе и находят общее решение",
CK2="Опрашивают максимальное количество учеников и/или родителей. Открывают кружки и секции, актуальные для большинства",
CK2="Призывают не отставать от одноклассников",
CK2="Обсуждают ситуацию в коллективе",
CK2="Общаются с одноклассниками/друзьями, что-то делают вместе",
CK2="Классы (коллективы) обсуждают, предлагают общее решение",
CK2="Всем вместе решать проблему"
),
"3","4")))</calculatedColumnFormula>
    </tableColumn>
    <tableColumn id="192" name="Ключ 2-10" dataDxfId="103">
      <calculatedColumnFormula>IF(OR(CL2="Решения и распоряжения школьной администрации",
CL2="У нас реализуют задумки и инициативы школьной администрации, ответственно относятся к поручениям",
CL2="Относится к компетенции администрации школы",
CL2="Так, как скажет учитель (классный руководитель)",
CL2="Все стараются в первую очередь соблюдать дисциплину, слушать учителя",
CL2="К разрешению конфликта привлекается учитель / классный руководитель / завуч / директор",
CL2="События, в которых призывает поучаствовать вышестоящее руководство",
CL2="Образцовая самодисциплина и следование правилам",
CL2="Стараются убедить этих учителей, что важно согласиться с мнением более авторитетного человека",
CL2="В нашей школе строгая дисциплина, каждый должен соблюдать установленные правила",
CL2="Качественное и точное выполнение распоряжений администрации",
CL2="Как к проблеме, которая должна решаться руководством",
CL2="Задания, которые сам (-а) считаю важными по данной теме",
CL2="Те, кого отправил учитель (или школьная администрация)",
CL2="Правила устанавливаются руководством школы, и все следуют им",
CL2="Обращают внимание ученика на недопустимость нарушения Устава (правил) школы",
CL2="От контроля со стороны учителей и администрации",
CL2="Назначают ответственного, который занимается этой проблемой",
CL2="Тем, кто чётко выполняет распоряжения школьной администрации",
CL2="В школе чётко соблюдаются правила и всегда понятно, что от тебя требуется",
CL2="Обращаются к руководителю",
CL2="Руководство школы самостоятельно решает, какие кружки и секции открыть. Иногда это связано с пожеланиями вышестоящих органов",
CL2="Ставят двойку и сообщают родителям",
CL2="Принимают меры административного характера",
CL2="Делают то, что попросят педагоги или администрация",
CL2="Администрация решает, как это лучше сделать",
CL2="Сообщать руководству школы",
),"1",
IF(OR(CL2="Традиции, сложившиеся обычаи",
CL2="У нас осторожно относятся к любым изменениям, главное – спокойствие и постоянство",
CL2="Это обычное дело, учителя сами помирятся",
CL2="Так, как принято (по росту, мальчик – девочка и т. п.)",
CL2="Обычно все выполняют одинаковые задания, отвечают у доски",
CL2="Для таких ситуаций у нас есть проверенные временем решения",
CL2="Традиционные события нашей школы",
CL2="Уважение школьных традиций",
CL2="Призывают несогласных держать свое мнение при себе и не провоцировать конфликт",
CL2="В нашей школе всё стабильно, все стараются избегать любых изменений",
CL2="Участие в традиционных конкурсах и олимпиадах",
CL2="Как к неизбежной проблеме, которая может возникнуть в любом коллективе",
CL2="Типичные задания, к которым все привыкли",
CL2="Те, у кого есть опыт в этом",
CL2="Правила уже существуют долгие годы и остаются неизменными",
CL2="Стараются объяснить, что не надо выделяться",
CL2="От того, насколько в школе хранят традиции",
CL2="Стараются убедить его, что на самом деле всё не так плохо",
CL2="Тем, кто сохраняет и поддерживает сложившиеся традиции",
CL2="У школы богатый опыт, она сохраняет свои лучшие традиции",
CL2="Терпеливо ждут, когда трудности разрешатся сами собой",
CL2="Одни и те же кружки и секции работают из года в год. Как правило, новые не открывают",
CL2="Используют наказания, принятые в нашей школе",
CL2="Не заостряют на этом внимания – такие ситуации случаются и потом сходят на нет",
CL2="Всё как обычно, отдыхают",
CL2="С переменами не спешат, прежде всё хорошенько обдумывают",
CL2="Действовать так, как у нас принято, главное – не выносить сор из избы"
),
"2",
IF(OR(CL2="Коллективные обсуждения, договоренности и решения",
CL2="У нас любят вместе планировать дела и участвовать в общих активностях",
CL2="Касается всех, ведь конфликты отражаются на каждом члене коллектива",
CL2="Чаще всего учитель (классный руководитель) обсуждает этот вопрос с классом",
CL2="Все работают в группах, вместе выполняют задания и показывают совместный результат",
CL2="Конфликт обсуждается в классе, одноклассники и друзья помогают рассудить стороны",
CL2="События, в которых можно участвовать всем вместе и проявлять способности как команда",
CL2="Общительность, готовность сотрудничать с другими людьми и работать в команде",
CL2="Продолжают спор, чтобы прийти к общему решению",
CL2="В нашей школе все работают сообща, делятся друг с другом успехами и неудачами",
CL2="Достижения школьных команд и коллективов",
CL2="Как к общей проблеме всего коллектива",
CL2="Задания, которые можно выполнять вместе с одноклассниками",
CL2="Те, кого выдвинул коллектив",
CL2="Правила принимаются в коллективном обсуждении, когда все согласны с его результатами",
CL2="Обсуждают в классе",
CL2="От того, какие сложились отношения в коллективе",
CL2="Привлекают других учеников или учителей для поддержки",
CL2="Тем, кто с удовольствием работает в команде",
CL2="В школе все стараются понять друг друга и договориться",
CL2="Обсуждают трудности в коллективе и находят общее решение",
CL2="Опрашивают максимальное количество учеников и/или родителей. Открывают кружки и секции, актуальные для большинства",
CL2="Призывают не отставать от одноклассников",
CL2="Обсуждают ситуацию в коллективе",
CL2="Общаются с одноклассниками/друзьями, что-то делают вместе",
CL2="Классы (коллективы) обсуждают, предлагают общее решение",
CL2="Всем вместе решать проблему"
),
"3","4")))</calculatedColumnFormula>
    </tableColumn>
    <tableColumn id="193" name="Ключ 2-11" dataDxfId="102">
      <calculatedColumnFormula>IF(OR(CM2="Решения и распоряжения школьной администрации",
CM2="У нас реализуют задумки и инициативы школьной администрации, ответственно относятся к поручениям",
CM2="Относится к компетенции администрации школы",
CM2="Так, как скажет учитель (классный руководитель)",
CM2="Все стараются в первую очередь соблюдать дисциплину, слушать учителя",
CM2="К разрешению конфликта привлекается учитель / классный руководитель / завуч / директор",
CM2="События, в которых призывает поучаствовать вышестоящее руководство",
CM2="Образцовая самодисциплина и следование правилам",
CM2="Стараются убедить этих учителей, что важно согласиться с мнением более авторитетного человека",
CM2="В нашей школе строгая дисциплина, каждый должен соблюдать установленные правила",
CM2="Качественное и точное выполнение распоряжений администрации",
CM2="Как к проблеме, которая должна решаться руководством",
CM2="Задания, которые сам (-а) считаю важными по данной теме",
CM2="Те, кого отправил учитель (или школьная администрация)",
CM2="Правила устанавливаются руководством школы, и все следуют им",
CM2="Обращают внимание ученика на недопустимость нарушения Устава (правил) школы",
CM2="От контроля со стороны учителей и администрации",
CM2="Назначают ответственного, который занимается этой проблемой",
CM2="Тем, кто чётко выполняет распоряжения школьной администрации",
CM2="В школе чётко соблюдаются правила и всегда понятно, что от тебя требуется",
CM2="Обращаются к руководителю",
CM2="Руководство школы самостоятельно решает, какие кружки и секции открыть. Иногда это связано с пожеланиями вышестоящих органов",
CM2="Ставят двойку и сообщают родителям",
CM2="Принимают меры административного характера",
CM2="Делают то, что попросят педагоги или администрация",
CM2="Администрация решает, как это лучше сделать",
CM2="Сообщать руководству школы",
),"1",
IF(OR(CM2="Традиции, сложившиеся обычаи",
CM2="У нас осторожно относятся к любым изменениям, главное – спокойствие и постоянство",
CM2="Это обычное дело, учителя сами помирятся",
CM2="Так, как принято (по росту, мальчик – девочка и т. п.)",
CM2="Обычно все выполняют одинаковые задания, отвечают у доски",
CM2="Для таких ситуаций у нас есть проверенные временем решения",
CM2="Традиционные события нашей школы",
CM2="Уважение школьных традиций",
CM2="Призывают несогласных держать свое мнение при себе и не провоцировать конфликт",
CM2="В нашей школе всё стабильно, все стараются избегать любых изменений",
CM2="Участие в традиционных конкурсах и олимпиадах",
CM2="Как к неизбежной проблеме, которая может возникнуть в любом коллективе",
CM2="Типичные задания, к которым все привыкли",
CM2="Те, у кого есть опыт в этом",
CM2="Правила уже существуют долгие годы и остаются неизменными",
CM2="Стараются объяснить, что не надо выделяться",
CM2="От того, насколько в школе хранят традиции",
CM2="Стараются убедить его, что на самом деле всё не так плохо",
CM2="Тем, кто сохраняет и поддерживает сложившиеся традиции",
CM2="У школы богатый опыт, она сохраняет свои лучшие традиции",
CM2="Терпеливо ждут, когда трудности разрешатся сами собой",
CM2="Одни и те же кружки и секции работают из года в год. Как правило, новые не открывают",
CM2="Используют наказания, принятые в нашей школе",
CM2="Не заостряют на этом внимания – такие ситуации случаются и потом сходят на нет",
CM2="Всё как обычно, отдыхают",
CM2="С переменами не спешат, прежде всё хорошенько обдумывают",
CM2="Действовать так, как у нас принято, главное – не выносить сор из избы"
),
"2",
IF(OR(CM2="Коллективные обсуждения, договоренности и решения",
CM2="У нас любят вместе планировать дела и участвовать в общих активностях",
CM2="Касается всех, ведь конфликты отражаются на каждом члене коллектива",
CM2="Чаще всего учитель (классный руководитель) обсуждает этот вопрос с классом",
CM2="Все работают в группах, вместе выполняют задания и показывают совместный результат",
CM2="Конфликт обсуждается в классе, одноклассники и друзья помогают рассудить стороны",
CM2="События, в которых можно участвовать всем вместе и проявлять способности как команда",
CM2="Общительность, готовность сотрудничать с другими людьми и работать в команде",
CM2="Продолжают спор, чтобы прийти к общему решению",
CM2="В нашей школе все работают сообща, делятся друг с другом успехами и неудачами",
CM2="Достижения школьных команд и коллективов",
CM2="Как к общей проблеме всего коллектива",
CM2="Задания, которые можно выполнять вместе с одноклассниками",
CM2="Те, кого выдвинул коллектив",
CM2="Правила принимаются в коллективном обсуждении, когда все согласны с его результатами",
CM2="Обсуждают в классе",
CM2="От того, какие сложились отношения в коллективе",
CM2="Привлекают других учеников или учителей для поддержки",
CM2="Тем, кто с удовольствием работает в команде",
CM2="В школе все стараются понять друг друга и договориться",
CM2="Обсуждают трудности в коллективе и находят общее решение",
CM2="Опрашивают максимальное количество учеников и/или родителей. Открывают кружки и секции, актуальные для большинства",
CM2="Призывают не отставать от одноклассников",
CM2="Обсуждают ситуацию в коллективе",
CM2="Общаются с одноклассниками/друзьями, что-то делают вместе",
CM2="Классы (коллективы) обсуждают, предлагают общее решение",
CM2="Всем вместе решать проблему"
),
"3","4")))</calculatedColumnFormula>
    </tableColumn>
    <tableColumn id="194" name="Ключ 2-12" dataDxfId="101">
      <calculatedColumnFormula>IF(OR(CN2="Решения и распоряжения школьной администрации",
CN2="У нас реализуют задумки и инициативы школьной администрации, ответственно относятся к поручениям",
CN2="Относится к компетенции администрации школы",
CN2="Так, как скажет учитель (классный руководитель)",
CN2="Все стараются в первую очередь соблюдать дисциплину, слушать учителя",
CN2="К разрешению конфликта привлекается учитель / классный руководитель / завуч / директор",
CN2="События, в которых призывает поучаствовать вышестоящее руководство",
CN2="Образцовая самодисциплина и следование правилам",
CN2="Стараются убедить этих учителей, что важно согласиться с мнением более авторитетного человека",
CN2="В нашей школе строгая дисциплина, каждый должен соблюдать установленные правила",
CN2="Качественное и точное выполнение распоряжений администрации",
CN2="Как к проблеме, которая должна решаться руководством",
CN2="Задания, которые сам (-а) считаю важными по данной теме",
CN2="Те, кого отправил учитель (или школьная администрация)",
CN2="Правила устанавливаются руководством школы, и все следуют им",
CN2="Обращают внимание ученика на недопустимость нарушения Устава (правил) школы",
CN2="От контроля со стороны учителей и администрации",
CN2="Назначают ответственного, который занимается этой проблемой",
CN2="Тем, кто чётко выполняет распоряжения школьной администрации",
CN2="В школе чётко соблюдаются правила и всегда понятно, что от тебя требуется",
CN2="Обращаются к руководителю",
CN2="Руководство школы самостоятельно решает, какие кружки и секции открыть. Иногда это связано с пожеланиями вышестоящих органов",
CN2="Ставят двойку и сообщают родителям",
CN2="Принимают меры административного характера",
CN2="Делают то, что попросят педагоги или администрация",
CN2="Администрация решает, как это лучше сделать",
CN2="Сообщать руководству школы",
),"1",
IF(OR(CN2="Традиции, сложившиеся обычаи",
CN2="У нас осторожно относятся к любым изменениям, главное – спокойствие и постоянство",
CN2="Это обычное дело, учителя сами помирятся",
CN2="Так, как принято (по росту, мальчик – девочка и т. п.)",
CN2="Обычно все выполняют одинаковые задания, отвечают у доски",
CN2="Для таких ситуаций у нас есть проверенные временем решения",
CN2="Традиционные события нашей школы",
CN2="Уважение школьных традиций",
CN2="Призывают несогласных держать свое мнение при себе и не провоцировать конфликт",
CN2="В нашей школе всё стабильно, все стараются избегать любых изменений",
CN2="Участие в традиционных конкурсах и олимпиадах",
CN2="Как к неизбежной проблеме, которая может возникнуть в любом коллективе",
CN2="Типичные задания, к которым все привыкли",
CN2="Те, у кого есть опыт в этом",
CN2="Правила уже существуют долгие годы и остаются неизменными",
CN2="Стараются объяснить, что не надо выделяться",
CN2="От того, насколько в школе хранят традиции",
CN2="Стараются убедить его, что на самом деле всё не так плохо",
CN2="Тем, кто сохраняет и поддерживает сложившиеся традиции",
CN2="У школы богатый опыт, она сохраняет свои лучшие традиции",
CN2="Терпеливо ждут, когда трудности разрешатся сами собой",
CN2="Одни и те же кружки и секции работают из года в год. Как правило, новые не открывают",
CN2="Используют наказания, принятые в нашей школе",
CN2="Не заостряют на этом внимания – такие ситуации случаются и потом сходят на нет",
CN2="Всё как обычно, отдыхают",
CN2="С переменами не спешат, прежде всё хорошенько обдумывают",
CN2="Действовать так, как у нас принято, главное – не выносить сор из избы"
),
"2",
IF(OR(CN2="Коллективные обсуждения, договоренности и решения",
CN2="У нас любят вместе планировать дела и участвовать в общих активностях",
CN2="Касается всех, ведь конфликты отражаются на каждом члене коллектива",
CN2="Чаще всего учитель (классный руководитель) обсуждает этот вопрос с классом",
CN2="Все работают в группах, вместе выполняют задания и показывают совместный результат",
CN2="Конфликт обсуждается в классе, одноклассники и друзья помогают рассудить стороны",
CN2="События, в которых можно участвовать всем вместе и проявлять способности как команда",
CN2="Общительность, готовность сотрудничать с другими людьми и работать в команде",
CN2="Продолжают спор, чтобы прийти к общему решению",
CN2="В нашей школе все работают сообща, делятся друг с другом успехами и неудачами",
CN2="Достижения школьных команд и коллективов",
CN2="Как к общей проблеме всего коллектива",
CN2="Задания, которые можно выполнять вместе с одноклассниками",
CN2="Те, кого выдвинул коллектив",
CN2="Правила принимаются в коллективном обсуждении, когда все согласны с его результатами",
CN2="Обсуждают в классе",
CN2="От того, какие сложились отношения в коллективе",
CN2="Привлекают других учеников или учителей для поддержки",
CN2="Тем, кто с удовольствием работает в команде",
CN2="В школе все стараются понять друг друга и договориться",
CN2="Обсуждают трудности в коллективе и находят общее решение",
CN2="Опрашивают максимальное количество учеников и/или родителей. Открывают кружки и секции, актуальные для большинства",
CN2="Призывают не отставать от одноклассников",
CN2="Обсуждают ситуацию в коллективе",
CN2="Общаются с одноклассниками/друзьями, что-то делают вместе",
CN2="Классы (коллективы) обсуждают, предлагают общее решение",
CN2="Всем вместе решать проблему"
),
"3","4")))</calculatedColumnFormula>
    </tableColumn>
    <tableColumn id="195" name="Ключ 2-13" dataDxfId="100">
      <calculatedColumnFormula>IF(OR(CO2="Решения и распоряжения школьной администрации",
CO2="У нас реализуют задумки и инициативы школьной администрации, ответственно относятся к поручениям",
CO2="Относится к компетенции администрации школы",
CO2="Так, как скажет учитель (классный руководитель)",
CO2="Все стараются в первую очередь соблюдать дисциплину, слушать учителя",
CO2="К разрешению конфликта привлекается учитель / классный руководитель / завуч / директор",
CO2="События, в которых призывает поучаствовать вышестоящее руководство",
CO2="Образцовая самодисциплина и следование правилам",
CO2="Стараются убедить этих учителей, что важно согласиться с мнением более авторитетного человека",
CO2="В нашей школе строгая дисциплина, каждый должен соблюдать установленные правила",
CO2="Качественное и точное выполнение распоряжений администрации",
CO2="Как к проблеме, которая должна решаться руководством",
CO2="Задания, которые сам (-а) считаю важными по данной теме",
CO2="Те, кого отправил учитель (или школьная администрация)",
CO2="Правила устанавливаются руководством школы, и все следуют им",
CO2="Обращают внимание ученика на недопустимость нарушения Устава (правил) школы",
CO2="От контроля со стороны учителей и администрации",
CO2="Назначают ответственного, который занимается этой проблемой",
CO2="Тем, кто чётко выполняет распоряжения школьной администрации",
CO2="В школе чётко соблюдаются правила и всегда понятно, что от тебя требуется",
CO2="Обращаются к руководителю",
CO2="Руководство школы самостоятельно решает, какие кружки и секции открыть. Иногда это связано с пожеланиями вышестоящих органов",
CO2="Ставят двойку и сообщают родителям",
CO2="Принимают меры административного характера",
CO2="Делают то, что попросят педагоги или администрация",
CO2="Администрация решает, как это лучше сделать",
CO2="Сообщать руководству школы",
),"1",
IF(OR(CO2="Традиции, сложившиеся обычаи",
CO2="У нас осторожно относятся к любым изменениям, главное – спокойствие и постоянство",
CO2="Это обычное дело, учителя сами помирятся",
CO2="Так, как принято (по росту, мальчик – девочка и т. п.)",
CO2="Обычно все выполняют одинаковые задания, отвечают у доски",
CO2="Для таких ситуаций у нас есть проверенные временем решения",
CO2="Традиционные события нашей школы",
CO2="Уважение школьных традиций",
CO2="Призывают несогласных держать свое мнение при себе и не провоцировать конфликт",
CO2="В нашей школе всё стабильно, все стараются избегать любых изменений",
CO2="Участие в традиционных конкурсах и олимпиадах",
CO2="Как к неизбежной проблеме, которая может возникнуть в любом коллективе",
CO2="Типичные задания, к которым все привыкли",
CO2="Те, у кого есть опыт в этом",
CO2="Правила уже существуют долгие годы и остаются неизменными",
CO2="Стараются объяснить, что не надо выделяться",
CO2="От того, насколько в школе хранят традиции",
CO2="Стараются убедить его, что на самом деле всё не так плохо",
CO2="Тем, кто сохраняет и поддерживает сложившиеся традиции",
CO2="У школы богатый опыт, она сохраняет свои лучшие традиции",
CO2="Терпеливо ждут, когда трудности разрешатся сами собой",
CO2="Одни и те же кружки и секции работают из года в год. Как правило, новые не открывают",
CO2="Используют наказания, принятые в нашей школе",
CO2="Не заостряют на этом внимания – такие ситуации случаются и потом сходят на нет",
CO2="Всё как обычно, отдыхают",
CO2="С переменами не спешат, прежде всё хорошенько обдумывают",
CO2="Действовать так, как у нас принято, главное – не выносить сор из избы"
),
"2",
IF(OR(CO2="Коллективные обсуждения, договоренности и решения",
CO2="У нас любят вместе планировать дела и участвовать в общих активностях",
CO2="Касается всех, ведь конфликты отражаются на каждом члене коллектива",
CO2="Чаще всего учитель (классный руководитель) обсуждает этот вопрос с классом",
CO2="Все работают в группах, вместе выполняют задания и показывают совместный результат",
CO2="Конфликт обсуждается в классе, одноклассники и друзья помогают рассудить стороны",
CO2="События, в которых можно участвовать всем вместе и проявлять способности как команда",
CO2="Общительность, готовность сотрудничать с другими людьми и работать в команде",
CO2="Продолжают спор, чтобы прийти к общему решению",
CO2="В нашей школе все работают сообща, делятся друг с другом успехами и неудачами",
CO2="Достижения школьных команд и коллективов",
CO2="Как к общей проблеме всего коллектива",
CO2="Задания, которые можно выполнять вместе с одноклассниками",
CO2="Те, кого выдвинул коллектив",
CO2="Правила принимаются в коллективном обсуждении, когда все согласны с его результатами",
CO2="Обсуждают в классе",
CO2="От того, какие сложились отношения в коллективе",
CO2="Привлекают других учеников или учителей для поддержки",
CO2="Тем, кто с удовольствием работает в команде",
CO2="В школе все стараются понять друг друга и договориться",
CO2="Обсуждают трудности в коллективе и находят общее решение",
CO2="Опрашивают максимальное количество учеников и/или родителей. Открывают кружки и секции, актуальные для большинства",
CO2="Призывают не отставать от одноклассников",
CO2="Обсуждают ситуацию в коллективе",
CO2="Общаются с одноклассниками/друзьями, что-то делают вместе",
CO2="Классы (коллективы) обсуждают, предлагают общее решение",
CO2="Всем вместе решать проблему"
),
"3","4")))</calculatedColumnFormula>
    </tableColumn>
    <tableColumn id="196" name="Ключ 2-14" dataDxfId="99">
      <calculatedColumnFormula>IF(OR(CP2="Решения и распоряжения школьной администрации",
CP2="У нас реализуют задумки и инициативы школьной администрации, ответственно относятся к поручениям",
CP2="Относится к компетенции администрации школы",
CP2="Так, как скажет учитель (классный руководитель)",
CP2="Все стараются в первую очередь соблюдать дисциплину, слушать учителя",
CP2="К разрешению конфликта привлекается учитель / классный руководитель / завуч / директор",
CP2="События, в которых призывает поучаствовать вышестоящее руководство",
CP2="Образцовая самодисциплина и следование правилам",
CP2="Стараются убедить этих учителей, что важно согласиться с мнением более авторитетного человека",
CP2="В нашей школе строгая дисциплина, каждый должен соблюдать установленные правила",
CP2="Качественное и точное выполнение распоряжений администрации",
CP2="Как к проблеме, которая должна решаться руководством",
CP2="Задания, которые сам (-а) считаю важными по данной теме",
CP2="Те, кого отправил учитель (или школьная администрация)",
CP2="Правила устанавливаются руководством школы, и все следуют им",
CP2="Обращают внимание ученика на недопустимость нарушения Устава (правил) школы",
CP2="От контроля со стороны учителей и администрации",
CP2="Назначают ответственного, который занимается этой проблемой",
CP2="Тем, кто чётко выполняет распоряжения школьной администрации",
CP2="В школе чётко соблюдаются правила и всегда понятно, что от тебя требуется",
CP2="Обращаются к руководителю",
CP2="Руководство школы самостоятельно решает, какие кружки и секции открыть. Иногда это связано с пожеланиями вышестоящих органов",
CP2="Ставят двойку и сообщают родителям",
CP2="Принимают меры административного характера",
CP2="Делают то, что попросят педагоги или администрация",
CP2="Администрация решает, как это лучше сделать",
CP2="Сообщать руководству школы",
),"1",
IF(OR(CP2="Традиции, сложившиеся обычаи",
CP2="У нас осторожно относятся к любым изменениям, главное – спокойствие и постоянство",
CP2="Это обычное дело, учителя сами помирятся",
CP2="Так, как принято (по росту, мальчик – девочка и т. п.)",
CP2="Обычно все выполняют одинаковые задания, отвечают у доски",
CP2="Для таких ситуаций у нас есть проверенные временем решения",
CP2="Традиционные события нашей школы",
CP2="Уважение школьных традиций",
CP2="Призывают несогласных держать свое мнение при себе и не провоцировать конфликт",
CP2="В нашей школе всё стабильно, все стараются избегать любых изменений",
CP2="Участие в традиционных конкурсах и олимпиадах",
CP2="Как к неизбежной проблеме, которая может возникнуть в любом коллективе",
CP2="Типичные задания, к которым все привыкли",
CP2="Те, у кого есть опыт в этом",
CP2="Правила уже существуют долгие годы и остаются неизменными",
CP2="Стараются объяснить, что не надо выделяться",
CP2="От того, насколько в школе хранят традиции",
CP2="Стараются убедить его, что на самом деле всё не так плохо",
CP2="Тем, кто сохраняет и поддерживает сложившиеся традиции",
CP2="У школы богатый опыт, она сохраняет свои лучшие традиции",
CP2="Терпеливо ждут, когда трудности разрешатся сами собой",
CP2="Одни и те же кружки и секции работают из года в год. Как правило, новые не открывают",
CP2="Используют наказания, принятые в нашей школе",
CP2="Не заостряют на этом внимания – такие ситуации случаются и потом сходят на нет",
CP2="Всё как обычно, отдыхают",
CP2="С переменами не спешат, прежде всё хорошенько обдумывают",
CP2="Действовать так, как у нас принято, главное – не выносить сор из избы"
),
"2",
IF(OR(CP2="Коллективные обсуждения, договоренности и решения",
CP2="У нас любят вместе планировать дела и участвовать в общих активностях",
CP2="Касается всех, ведь конфликты отражаются на каждом члене коллектива",
CP2="Чаще всего учитель (классный руководитель) обсуждает этот вопрос с классом",
CP2="Все работают в группах, вместе выполняют задания и показывают совместный результат",
CP2="Конфликт обсуждается в классе, одноклассники и друзья помогают рассудить стороны",
CP2="События, в которых можно участвовать всем вместе и проявлять способности как команда",
CP2="Общительность, готовность сотрудничать с другими людьми и работать в команде",
CP2="Продолжают спор, чтобы прийти к общему решению",
CP2="В нашей школе все работают сообща, делятся друг с другом успехами и неудачами",
CP2="Достижения школьных команд и коллективов",
CP2="Как к общей проблеме всего коллектива",
CP2="Задания, которые можно выполнять вместе с одноклассниками",
CP2="Те, кого выдвинул коллектив",
CP2="Правила принимаются в коллективном обсуждении, когда все согласны с его результатами",
CP2="Обсуждают в классе",
CP2="От того, какие сложились отношения в коллективе",
CP2="Привлекают других учеников или учителей для поддержки",
CP2="Тем, кто с удовольствием работает в команде",
CP2="В школе все стараются понять друг друга и договориться",
CP2="Обсуждают трудности в коллективе и находят общее решение",
CP2="Опрашивают максимальное количество учеников и/или родителей. Открывают кружки и секции, актуальные для большинства",
CP2="Призывают не отставать от одноклассников",
CP2="Обсуждают ситуацию в коллективе",
CP2="Общаются с одноклассниками/друзьями, что-то делают вместе",
CP2="Классы (коллективы) обсуждают, предлагают общее решение",
CP2="Всем вместе решать проблему"
),
"3","4")))</calculatedColumnFormula>
    </tableColumn>
    <tableColumn id="197" name="Ключ 2-15" dataDxfId="98">
      <calculatedColumnFormula>IF(OR(CQ2="Решения и распоряжения школьной администрации",
CQ2="У нас реализуют задумки и инициативы школьной администрации, ответственно относятся к поручениям",
CQ2="Относится к компетенции администрации школы",
CQ2="Так, как скажет учитель (классный руководитель)",
CQ2="Все стараются в первую очередь соблюдать дисциплину, слушать учителя",
CQ2="К разрешению конфликта привлекается учитель / классный руководитель / завуч / директор",
CQ2="События, в которых призывает поучаствовать вышестоящее руководство",
CQ2="Образцовая самодисциплина и следование правилам",
CQ2="Стараются убедить этих учителей, что важно согласиться с мнением более авторитетного человека",
CQ2="В нашей школе строгая дисциплина, каждый должен соблюдать установленные правила",
CQ2="Качественное и точное выполнение распоряжений администрации",
CQ2="Как к проблеме, которая должна решаться руководством",
CQ2="Задания, которые сам (-а) считаю важными по данной теме",
CQ2="Те, кого отправил учитель (или школьная администрация)",
CQ2="Правила устанавливаются руководством школы, и все следуют им",
CQ2="Обращают внимание ученика на недопустимость нарушения Устава (правил) школы",
CQ2="От контроля со стороны учителей и администрации",
CQ2="Назначают ответственного, который занимается этой проблемой",
CQ2="Тем, кто чётко выполняет распоряжения школьной администрации",
CQ2="В школе чётко соблюдаются правила и всегда понятно, что от тебя требуется",
CQ2="Обращаются к руководителю",
CQ2="Руководство школы самостоятельно решает, какие кружки и секции открыть. Иногда это связано с пожеланиями вышестоящих органов",
CQ2="Ставят двойку и сообщают родителям",
CQ2="Принимают меры административного характера",
CQ2="Делают то, что попросят педагоги или администрация",
CQ2="Администрация решает, как это лучше сделать",
CQ2="Сообщать руководству школы",
),"1",
IF(OR(CQ2="Традиции, сложившиеся обычаи",
CQ2="У нас осторожно относятся к любым изменениям, главное – спокойствие и постоянство",
CQ2="Это обычное дело, учителя сами помирятся",
CQ2="Так, как принято (по росту, мальчик – девочка и т. п.)",
CQ2="Обычно все выполняют одинаковые задания, отвечают у доски",
CQ2="Для таких ситуаций у нас есть проверенные временем решения",
CQ2="Традиционные события нашей школы",
CQ2="Уважение школьных традиций",
CQ2="Призывают несогласных держать свое мнение при себе и не провоцировать конфликт",
CQ2="В нашей школе всё стабильно, все стараются избегать любых изменений",
CQ2="Участие в традиционных конкурсах и олимпиадах",
CQ2="Как к неизбежной проблеме, которая может возникнуть в любом коллективе",
CQ2="Типичные задания, к которым все привыкли",
CQ2="Те, у кого есть опыт в этом",
CQ2="Правила уже существуют долгие годы и остаются неизменными",
CQ2="Стараются объяснить, что не надо выделяться",
CQ2="От того, насколько в школе хранят традиции",
CQ2="Стараются убедить его, что на самом деле всё не так плохо",
CQ2="Тем, кто сохраняет и поддерживает сложившиеся традиции",
CQ2="У школы богатый опыт, она сохраняет свои лучшие традиции",
CQ2="Терпеливо ждут, когда трудности разрешатся сами собой",
CQ2="Одни и те же кружки и секции работают из года в год. Как правило, новые не открывают",
CQ2="Используют наказания, принятые в нашей школе",
CQ2="Не заостряют на этом внимания – такие ситуации случаются и потом сходят на нет",
CQ2="Всё как обычно, отдыхают",
CQ2="С переменами не спешат, прежде всё хорошенько обдумывают",
CQ2="Действовать так, как у нас принято, главное – не выносить сор из избы"
),
"2",
IF(OR(CQ2="Коллективные обсуждения, договоренности и решения",
CQ2="У нас любят вместе планировать дела и участвовать в общих активностях",
CQ2="Касается всех, ведь конфликты отражаются на каждом члене коллектива",
CQ2="Чаще всего учитель (классный руководитель) обсуждает этот вопрос с классом",
CQ2="Все работают в группах, вместе выполняют задания и показывают совместный результат",
CQ2="Конфликт обсуждается в классе, одноклассники и друзья помогают рассудить стороны",
CQ2="События, в которых можно участвовать всем вместе и проявлять способности как команда",
CQ2="Общительность, готовность сотрудничать с другими людьми и работать в команде",
CQ2="Продолжают спор, чтобы прийти к общему решению",
CQ2="В нашей школе все работают сообща, делятся друг с другом успехами и неудачами",
CQ2="Достижения школьных команд и коллективов",
CQ2="Как к общей проблеме всего коллектива",
CQ2="Задания, которые можно выполнять вместе с одноклассниками",
CQ2="Те, кого выдвинул коллектив",
CQ2="Правила принимаются в коллективном обсуждении, когда все согласны с его результатами",
CQ2="Обсуждают в классе",
CQ2="От того, какие сложились отношения в коллективе",
CQ2="Привлекают других учеников или учителей для поддержки",
CQ2="Тем, кто с удовольствием работает в команде",
CQ2="В школе все стараются понять друг друга и договориться",
CQ2="Обсуждают трудности в коллективе и находят общее решение",
CQ2="Опрашивают максимальное количество учеников и/или родителей. Открывают кружки и секции, актуальные для большинства",
CQ2="Призывают не отставать от одноклассников",
CQ2="Обсуждают ситуацию в коллективе",
CQ2="Общаются с одноклассниками/друзьями, что-то делают вместе",
CQ2="Классы (коллективы) обсуждают, предлагают общее решение",
CQ2="Всем вместе решать проблему"
),
"3","4")))</calculatedColumnFormula>
    </tableColumn>
    <tableColumn id="198" name="Ключ 2-16" dataDxfId="97">
      <calculatedColumnFormula>IF(OR(CR2="Решения и распоряжения школьной администрации",
CR2="У нас реализуют задумки и инициативы школьной администрации, ответственно относятся к поручениям",
CR2="Относится к компетенции администрации школы",
CR2="Так, как скажет учитель (классный руководитель)",
CR2="Все стараются в первую очередь соблюдать дисциплину, слушать учителя",
CR2="К разрешению конфликта привлекается учитель / классный руководитель / завуч / директор",
CR2="События, в которых призывает поучаствовать вышестоящее руководство",
CR2="Образцовая самодисциплина и следование правилам",
CR2="Стараются убедить этих учителей, что важно согласиться с мнением более авторитетного человека",
CR2="В нашей школе строгая дисциплина, каждый должен соблюдать установленные правила",
CR2="Качественное и точное выполнение распоряжений администрации",
CR2="Как к проблеме, которая должна решаться руководством",
CR2="Задания, которые сам (-а) считаю важными по данной теме",
CR2="Те, кого отправил учитель (или школьная администрация)",
CR2="Правила устанавливаются руководством школы, и все следуют им",
CR2="Обращают внимание ученика на недопустимость нарушения Устава (правил) школы",
CR2="От контроля со стороны учителей и администрации",
CR2="Назначают ответственного, который занимается этой проблемой",
CR2="Тем, кто чётко выполняет распоряжения школьной администрации",
CR2="В школе чётко соблюдаются правила и всегда понятно, что от тебя требуется",
CR2="Обращаются к руководителю",
CR2="Руководство школы самостоятельно решает, какие кружки и секции открыть. Иногда это связано с пожеланиями вышестоящих органов",
CR2="Ставят двойку и сообщают родителям",
CR2="Принимают меры административного характера",
CR2="Делают то, что попросят педагоги или администрация",
CR2="Администрация решает, как это лучше сделать",
CR2="Сообщать руководству школы",
),"1",
IF(OR(CR2="Традиции, сложившиеся обычаи",
CR2="У нас осторожно относятся к любым изменениям, главное – спокойствие и постоянство",
CR2="Это обычное дело, учителя сами помирятся",
CR2="Так, как принято (по росту, мальчик – девочка и т. п.)",
CR2="Обычно все выполняют одинаковые задания, отвечают у доски",
CR2="Для таких ситуаций у нас есть проверенные временем решения",
CR2="Традиционные события нашей школы",
CR2="Уважение школьных традиций",
CR2="Призывают несогласных держать свое мнение при себе и не провоцировать конфликт",
CR2="В нашей школе всё стабильно, все стараются избегать любых изменений",
CR2="Участие в традиционных конкурсах и олимпиадах",
CR2="Как к неизбежной проблеме, которая может возникнуть в любом коллективе",
CR2="Типичные задания, к которым все привыкли",
CR2="Те, у кого есть опыт в этом",
CR2="Правила уже существуют долгие годы и остаются неизменными",
CR2="Стараются объяснить, что не надо выделяться",
CR2="От того, насколько в школе хранят традиции",
CR2="Стараются убедить его, что на самом деле всё не так плохо",
CR2="Тем, кто сохраняет и поддерживает сложившиеся традиции",
CR2="У школы богатый опыт, она сохраняет свои лучшие традиции",
CR2="Терпеливо ждут, когда трудности разрешатся сами собой",
CR2="Одни и те же кружки и секции работают из года в год. Как правило, новые не открывают",
CR2="Используют наказания, принятые в нашей школе",
CR2="Не заостряют на этом внимания – такие ситуации случаются и потом сходят на нет",
CR2="Всё как обычно, отдыхают",
CR2="С переменами не спешат, прежде всё хорошенько обдумывают",
CR2="Действовать так, как у нас принято, главное – не выносить сор из избы"
),
"2",
IF(OR(CR2="Коллективные обсуждения, договоренности и решения",
CR2="У нас любят вместе планировать дела и участвовать в общих активностях",
CR2="Касается всех, ведь конфликты отражаются на каждом члене коллектива",
CR2="Чаще всего учитель (классный руководитель) обсуждает этот вопрос с классом",
CR2="Все работают в группах, вместе выполняют задания и показывают совместный результат",
CR2="Конфликт обсуждается в классе, одноклассники и друзья помогают рассудить стороны",
CR2="События, в которых можно участвовать всем вместе и проявлять способности как команда",
CR2="Общительность, готовность сотрудничать с другими людьми и работать в команде",
CR2="Продолжают спор, чтобы прийти к общему решению",
CR2="В нашей школе все работают сообща, делятся друг с другом успехами и неудачами",
CR2="Достижения школьных команд и коллективов",
CR2="Как к общей проблеме всего коллектива",
CR2="Задания, которые можно выполнять вместе с одноклассниками",
CR2="Те, кого выдвинул коллектив",
CR2="Правила принимаются в коллективном обсуждении, когда все согласны с его результатами",
CR2="Обсуждают в классе",
CR2="От того, какие сложились отношения в коллективе",
CR2="Привлекают других учеников или учителей для поддержки",
CR2="Тем, кто с удовольствием работает в команде",
CR2="В школе все стараются понять друг друга и договориться",
CR2="Обсуждают трудности в коллективе и находят общее решение",
CR2="Опрашивают максимальное количество учеников и/или родителей. Открывают кружки и секции, актуальные для большинства",
CR2="Призывают не отставать от одноклассников",
CR2="Обсуждают ситуацию в коллективе",
CR2="Общаются с одноклассниками/друзьями, что-то делают вместе",
CR2="Классы (коллективы) обсуждают, предлагают общее решение",
CR2="Всем вместе решать проблему"
),
"3","4")))</calculatedColumnFormula>
    </tableColumn>
    <tableColumn id="199" name="Ключ 2-17" dataDxfId="96">
      <calculatedColumnFormula>IF(OR(CS2="Решения и распоряжения школьной администрации",
CS2="У нас реализуют задумки и инициативы школьной администрации, ответственно относятся к поручениям",
CS2="Относится к компетенции администрации школы",
CS2="Так, как скажет учитель (классный руководитель)",
CS2="Все стараются в первую очередь соблюдать дисциплину, слушать учителя",
CS2="К разрешению конфликта привлекается учитель / классный руководитель / завуч / директор",
CS2="События, в которых призывает поучаствовать вышестоящее руководство",
CS2="Образцовая самодисциплина и следование правилам",
CS2="Стараются убедить этих учителей, что важно согласиться с мнением более авторитетного человека",
CS2="В нашей школе строгая дисциплина, каждый должен соблюдать установленные правила",
CS2="Качественное и точное выполнение распоряжений администрации",
CS2="Как к проблеме, которая должна решаться руководством",
CS2="Задания, которые сам (-а) считаю важными по данной теме",
CS2="Те, кого отправил учитель (или школьная администрация)",
CS2="Правила устанавливаются руководством школы, и все следуют им",
CS2="Обращают внимание ученика на недопустимость нарушения Устава (правил) школы",
CS2="От контроля со стороны учителей и администрации",
CS2="Назначают ответственного, который занимается этой проблемой",
CS2="Тем, кто чётко выполняет распоряжения школьной администрации",
CS2="В школе чётко соблюдаются правила и всегда понятно, что от тебя требуется",
CS2="Обращаются к руководителю",
CS2="Руководство школы самостоятельно решает, какие кружки и секции открыть. Иногда это связано с пожеланиями вышестоящих органов",
CS2="Ставят двойку и сообщают родителям",
CS2="Принимают меры административного характера",
CS2="Делают то, что попросят педагоги или администрация",
CS2="Администрация решает, как это лучше сделать",
CS2="Сообщать руководству школы",
),"1",
IF(OR(CS2="Традиции, сложившиеся обычаи",
CS2="У нас осторожно относятся к любым изменениям, главное – спокойствие и постоянство",
CS2="Это обычное дело, учителя сами помирятся",
CS2="Так, как принято (по росту, мальчик – девочка и т. п.)",
CS2="Обычно все выполняют одинаковые задания, отвечают у доски",
CS2="Для таких ситуаций у нас есть проверенные временем решения",
CS2="Традиционные события нашей школы",
CS2="Уважение школьных традиций",
CS2="Призывают несогласных держать свое мнение при себе и не провоцировать конфликт",
CS2="В нашей школе всё стабильно, все стараются избегать любых изменений",
CS2="Участие в традиционных конкурсах и олимпиадах",
CS2="Как к неизбежной проблеме, которая может возникнуть в любом коллективе",
CS2="Типичные задания, к которым все привыкли",
CS2="Те, у кого есть опыт в этом",
CS2="Правила уже существуют долгие годы и остаются неизменными",
CS2="Стараются объяснить, что не надо выделяться",
CS2="От того, насколько в школе хранят традиции",
CS2="Стараются убедить его, что на самом деле всё не так плохо",
CS2="Тем, кто сохраняет и поддерживает сложившиеся традиции",
CS2="У школы богатый опыт, она сохраняет свои лучшие традиции",
CS2="Терпеливо ждут, когда трудности разрешатся сами собой",
CS2="Одни и те же кружки и секции работают из года в год. Как правило, новые не открывают",
CS2="Используют наказания, принятые в нашей школе",
CS2="Не заостряют на этом внимания – такие ситуации случаются и потом сходят на нет",
CS2="Всё как обычно, отдыхают",
CS2="С переменами не спешат, прежде всё хорошенько обдумывают",
CS2="Действовать так, как у нас принято, главное – не выносить сор из избы"
),
"2",
IF(OR(CS2="Коллективные обсуждения, договоренности и решения",
CS2="У нас любят вместе планировать дела и участвовать в общих активностях",
CS2="Касается всех, ведь конфликты отражаются на каждом члене коллектива",
CS2="Чаще всего учитель (классный руководитель) обсуждает этот вопрос с классом",
CS2="Все работают в группах, вместе выполняют задания и показывают совместный результат",
CS2="Конфликт обсуждается в классе, одноклассники и друзья помогают рассудить стороны",
CS2="События, в которых можно участвовать всем вместе и проявлять способности как команда",
CS2="Общительность, готовность сотрудничать с другими людьми и работать в команде",
CS2="Продолжают спор, чтобы прийти к общему решению",
CS2="В нашей школе все работают сообща, делятся друг с другом успехами и неудачами",
CS2="Достижения школьных команд и коллективов",
CS2="Как к общей проблеме всего коллектива",
CS2="Задания, которые можно выполнять вместе с одноклассниками",
CS2="Те, кого выдвинул коллектив",
CS2="Правила принимаются в коллективном обсуждении, когда все согласны с его результатами",
CS2="Обсуждают в классе",
CS2="От того, какие сложились отношения в коллективе",
CS2="Привлекают других учеников или учителей для поддержки",
CS2="Тем, кто с удовольствием работает в команде",
CS2="В школе все стараются понять друг друга и договориться",
CS2="Обсуждают трудности в коллективе и находят общее решение",
CS2="Опрашивают максимальное количество учеников и/или родителей. Открывают кружки и секции, актуальные для большинства",
CS2="Призывают не отставать от одноклассников",
CS2="Обсуждают ситуацию в коллективе",
CS2="Общаются с одноклассниками/друзьями, что-то делают вместе",
CS2="Классы (коллективы) обсуждают, предлагают общее решение",
CS2="Всем вместе решать проблему"
),
"3","4")))</calculatedColumnFormula>
    </tableColumn>
    <tableColumn id="200" name="Ключ 2-18" dataDxfId="95">
      <calculatedColumnFormula>IF(OR(CT2="Решения и распоряжения школьной администрации",
CT2="У нас реализуют задумки и инициативы школьной администрации, ответственно относятся к поручениям",
CT2="Относится к компетенции администрации школы",
CT2="Так, как скажет учитель (классный руководитель)",
CT2="Все стараются в первую очередь соблюдать дисциплину, слушать учителя",
CT2="К разрешению конфликта привлекается учитель / классный руководитель / завуч / директор",
CT2="События, в которых призывает поучаствовать вышестоящее руководство",
CT2="Образцовая самодисциплина и следование правилам",
CT2="Стараются убедить этих учителей, что важно согласиться с мнением более авторитетного человека",
CT2="В нашей школе строгая дисциплина, каждый должен соблюдать установленные правила",
CT2="Качественное и точное выполнение распоряжений администрации",
CT2="Как к проблеме, которая должна решаться руководством",
CT2="Задания, которые сам (-а) считаю важными по данной теме",
CT2="Те, кого отправил учитель (или школьная администрация)",
CT2="Правила устанавливаются руководством школы, и все следуют им",
CT2="Обращают внимание ученика на недопустимость нарушения Устава (правил) школы",
CT2="От контроля со стороны учителей и администрации",
CT2="Назначают ответственного, который занимается этой проблемой",
CT2="Тем, кто чётко выполняет распоряжения школьной администрации",
CT2="В школе чётко соблюдаются правила и всегда понятно, что от тебя требуется",
CT2="Обращаются к руководителю",
CT2="Руководство школы самостоятельно решает, какие кружки и секции открыть. Иногда это связано с пожеланиями вышестоящих органов",
CT2="Ставят двойку и сообщают родителям",
CT2="Принимают меры административного характера",
CT2="Делают то, что попросят педагоги или администрация",
CT2="Администрация решает, как это лучше сделать",
CT2="Сообщать руководству школы",
),"1",
IF(OR(CT2="Традиции, сложившиеся обычаи",
CT2="У нас осторожно относятся к любым изменениям, главное – спокойствие и постоянство",
CT2="Это обычное дело, учителя сами помирятся",
CT2="Так, как принято (по росту, мальчик – девочка и т. п.)",
CT2="Обычно все выполняют одинаковые задания, отвечают у доски",
CT2="Для таких ситуаций у нас есть проверенные временем решения",
CT2="Традиционные события нашей школы",
CT2="Уважение школьных традиций",
CT2="Призывают несогласных держать свое мнение при себе и не провоцировать конфликт",
CT2="В нашей школе всё стабильно, все стараются избегать любых изменений",
CT2="Участие в традиционных конкурсах и олимпиадах",
CT2="Как к неизбежной проблеме, которая может возникнуть в любом коллективе",
CT2="Типичные задания, к которым все привыкли",
CT2="Те, у кого есть опыт в этом",
CT2="Правила уже существуют долгие годы и остаются неизменными",
CT2="Стараются объяснить, что не надо выделяться",
CT2="От того, насколько в школе хранят традиции",
CT2="Стараются убедить его, что на самом деле всё не так плохо",
CT2="Тем, кто сохраняет и поддерживает сложившиеся традиции",
CT2="У школы богатый опыт, она сохраняет свои лучшие традиции",
CT2="Терпеливо ждут, когда трудности разрешатся сами собой",
CT2="Одни и те же кружки и секции работают из года в год. Как правило, новые не открывают",
CT2="Используют наказания, принятые в нашей школе",
CT2="Не заостряют на этом внимания – такие ситуации случаются и потом сходят на нет",
CT2="Всё как обычно, отдыхают",
CT2="С переменами не спешат, прежде всё хорошенько обдумывают",
CT2="Действовать так, как у нас принято, главное – не выносить сор из избы"
),
"2",
IF(OR(CT2="Коллективные обсуждения, договоренности и решения",
CT2="У нас любят вместе планировать дела и участвовать в общих активностях",
CT2="Касается всех, ведь конфликты отражаются на каждом члене коллектива",
CT2="Чаще всего учитель (классный руководитель) обсуждает этот вопрос с классом",
CT2="Все работают в группах, вместе выполняют задания и показывают совместный результат",
CT2="Конфликт обсуждается в классе, одноклассники и друзья помогают рассудить стороны",
CT2="События, в которых можно участвовать всем вместе и проявлять способности как команда",
CT2="Общительность, готовность сотрудничать с другими людьми и работать в команде",
CT2="Продолжают спор, чтобы прийти к общему решению",
CT2="В нашей школе все работают сообща, делятся друг с другом успехами и неудачами",
CT2="Достижения школьных команд и коллективов",
CT2="Как к общей проблеме всего коллектива",
CT2="Задания, которые можно выполнять вместе с одноклассниками",
CT2="Те, кого выдвинул коллектив",
CT2="Правила принимаются в коллективном обсуждении, когда все согласны с его результатами",
CT2="Обсуждают в классе",
CT2="От того, какие сложились отношения в коллективе",
CT2="Привлекают других учеников или учителей для поддержки",
CT2="Тем, кто с удовольствием работает в команде",
CT2="В школе все стараются понять друг друга и договориться",
CT2="Обсуждают трудности в коллективе и находят общее решение",
CT2="Опрашивают максимальное количество учеников и/или родителей. Открывают кружки и секции, актуальные для большинства",
CT2="Призывают не отставать от одноклассников",
CT2="Обсуждают ситуацию в коллективе",
CT2="Общаются с одноклассниками/друзьями, что-то делают вместе",
CT2="Классы (коллективы) обсуждают, предлагают общее решение",
CT2="Всем вместе решать проблему"
),
"3","4")))</calculatedColumnFormula>
    </tableColumn>
    <tableColumn id="201" name="Ключ 2-19" dataDxfId="94">
      <calculatedColumnFormula>IF(OR(CU2="Решения и распоряжения школьной администрации",
CU2="У нас реализуют задумки и инициативы школьной администрации, ответственно относятся к поручениям",
CU2="Относится к компетенции администрации школы",
CU2="Так, как скажет учитель (классный руководитель)",
CU2="Все стараются в первую очередь соблюдать дисциплину, слушать учителя",
CU2="К разрешению конфликта привлекается учитель / классный руководитель / завуч / директор",
CU2="События, в которых призывает поучаствовать вышестоящее руководство",
CU2="Образцовая самодисциплина и следование правилам",
CU2="Стараются убедить этих учителей, что важно согласиться с мнением более авторитетного человека",
CU2="В нашей школе строгая дисциплина, каждый должен соблюдать установленные правила",
CU2="Качественное и точное выполнение распоряжений администрации",
CU2="Как к проблеме, которая должна решаться руководством",
CU2="Задания, которые сам (-а) считаю важными по данной теме",
CU2="Те, кого отправил учитель (или школьная администрация)",
CU2="Правила устанавливаются руководством школы, и все следуют им",
CU2="Обращают внимание ученика на недопустимость нарушения Устава (правил) школы",
CU2="От контроля со стороны учителей и администрации",
CU2="Назначают ответственного, который занимается этой проблемой",
CU2="Тем, кто чётко выполняет распоряжения школьной администрации",
CU2="В школе чётко соблюдаются правила и всегда понятно, что от тебя требуется",
CU2="Обращаются к руководителю",
CU2="Руководство школы самостоятельно решает, какие кружки и секции открыть. Иногда это связано с пожеланиями вышестоящих органов",
CU2="Ставят двойку и сообщают родителям",
CU2="Принимают меры административного характера",
CU2="Делают то, что попросят педагоги или администрация",
CU2="Администрация решает, как это лучше сделать",
CU2="Сообщать руководству школы",
),"1",
IF(OR(CU2="Традиции, сложившиеся обычаи",
CU2="У нас осторожно относятся к любым изменениям, главное – спокойствие и постоянство",
CU2="Это обычное дело, учителя сами помирятся",
CU2="Так, как принято (по росту, мальчик – девочка и т. п.)",
CU2="Обычно все выполняют одинаковые задания, отвечают у доски",
CU2="Для таких ситуаций у нас есть проверенные временем решения",
CU2="Традиционные события нашей школы",
CU2="Уважение школьных традиций",
CU2="Призывают несогласных держать свое мнение при себе и не провоцировать конфликт",
CU2="В нашей школе всё стабильно, все стараются избегать любых изменений",
CU2="Участие в традиционных конкурсах и олимпиадах",
CU2="Как к неизбежной проблеме, которая может возникнуть в любом коллективе",
CU2="Типичные задания, к которым все привыкли",
CU2="Те, у кого есть опыт в этом",
CU2="Правила уже существуют долгие годы и остаются неизменными",
CU2="Стараются объяснить, что не надо выделяться",
CU2="От того, насколько в школе хранят традиции",
CU2="Стараются убедить его, что на самом деле всё не так плохо",
CU2="Тем, кто сохраняет и поддерживает сложившиеся традиции",
CU2="У школы богатый опыт, она сохраняет свои лучшие традиции",
CU2="Терпеливо ждут, когда трудности разрешатся сами собой",
CU2="Одни и те же кружки и секции работают из года в год. Как правило, новые не открывают",
CU2="Используют наказания, принятые в нашей школе",
CU2="Не заостряют на этом внимания – такие ситуации случаются и потом сходят на нет",
CU2="Всё как обычно, отдыхают",
CU2="С переменами не спешат, прежде всё хорошенько обдумывают",
CU2="Действовать так, как у нас принято, главное – не выносить сор из избы"
),
"2",
IF(OR(CU2="Коллективные обсуждения, договоренности и решения",
CU2="У нас любят вместе планировать дела и участвовать в общих активностях",
CU2="Касается всех, ведь конфликты отражаются на каждом члене коллектива",
CU2="Чаще всего учитель (классный руководитель) обсуждает этот вопрос с классом",
CU2="Все работают в группах, вместе выполняют задания и показывают совместный результат",
CU2="Конфликт обсуждается в классе, одноклассники и друзья помогают рассудить стороны",
CU2="События, в которых можно участвовать всем вместе и проявлять способности как команда",
CU2="Общительность, готовность сотрудничать с другими людьми и работать в команде",
CU2="Продолжают спор, чтобы прийти к общему решению",
CU2="В нашей школе все работают сообща, делятся друг с другом успехами и неудачами",
CU2="Достижения школьных команд и коллективов",
CU2="Как к общей проблеме всего коллектива",
CU2="Задания, которые можно выполнять вместе с одноклассниками",
CU2="Те, кого выдвинул коллектив",
CU2="Правила принимаются в коллективном обсуждении, когда все согласны с его результатами",
CU2="Обсуждают в классе",
CU2="От того, какие сложились отношения в коллективе",
CU2="Привлекают других учеников или учителей для поддержки",
CU2="Тем, кто с удовольствием работает в команде",
CU2="В школе все стараются понять друг друга и договориться",
CU2="Обсуждают трудности в коллективе и находят общее решение",
CU2="Опрашивают максимальное количество учеников и/или родителей. Открывают кружки и секции, актуальные для большинства",
CU2="Призывают не отставать от одноклассников",
CU2="Обсуждают ситуацию в коллективе",
CU2="Общаются с одноклассниками/друзьями, что-то делают вместе",
CU2="Классы (коллективы) обсуждают, предлагают общее решение",
CU2="Всем вместе решать проблему"
),
"3","4")))</calculatedColumnFormula>
    </tableColumn>
    <tableColumn id="202" name="Ключ 2-20" dataDxfId="93">
      <calculatedColumnFormula>IF(OR(CV2="Решения и распоряжения школьной администрации",
CV2="У нас реализуют задумки и инициативы школьной администрации, ответственно относятся к поручениям",
CV2="Относится к компетенции администрации школы",
CV2="Так, как скажет учитель (классный руководитель)",
CV2="Все стараются в первую очередь соблюдать дисциплину, слушать учителя",
CV2="К разрешению конфликта привлекается учитель / классный руководитель / завуч / директор",
CV2="События, в которых призывает поучаствовать вышестоящее руководство",
CV2="Образцовая самодисциплина и следование правилам",
CV2="Стараются убедить этих учителей, что важно согласиться с мнением более авторитетного человека",
CV2="В нашей школе строгая дисциплина, каждый должен соблюдать установленные правила",
CV2="Качественное и точное выполнение распоряжений администрации",
CV2="Как к проблеме, которая должна решаться руководством",
CV2="Задания, которые сам (-а) считаю важными по данной теме",
CV2="Те, кого отправил учитель (или школьная администрация)",
CV2="Правила устанавливаются руководством школы, и все следуют им",
CV2="Обращают внимание ученика на недопустимость нарушения Устава (правил) школы",
CV2="От контроля со стороны учителей и администрации",
CV2="Назначают ответственного, который занимается этой проблемой",
CV2="Тем, кто чётко выполняет распоряжения школьной администрации",
CV2="В школе чётко соблюдаются правила и всегда понятно, что от тебя требуется",
CV2="Обращаются к руководителю",
CV2="Руководство школы самостоятельно решает, какие кружки и секции открыть. Иногда это связано с пожеланиями вышестоящих органов",
CV2="Ставят двойку и сообщают родителям",
CV2="Принимают меры административного характера",
CV2="Делают то, что попросят педагоги или администрация",
CV2="Администрация решает, как это лучше сделать",
CV2="Сообщать руководству школы",
),"1",
IF(OR(CV2="Традиции, сложившиеся обычаи",
CV2="У нас осторожно относятся к любым изменениям, главное – спокойствие и постоянство",
CV2="Это обычное дело, учителя сами помирятся",
CV2="Так, как принято (по росту, мальчик – девочка и т. п.)",
CV2="Обычно все выполняют одинаковые задания, отвечают у доски",
CV2="Для таких ситуаций у нас есть проверенные временем решения",
CV2="Традиционные события нашей школы",
CV2="Уважение школьных традиций",
CV2="Призывают несогласных держать свое мнение при себе и не провоцировать конфликт",
CV2="В нашей школе всё стабильно, все стараются избегать любых изменений",
CV2="Участие в традиционных конкурсах и олимпиадах",
CV2="Как к неизбежной проблеме, которая может возникнуть в любом коллективе",
CV2="Типичные задания, к которым все привыкли",
CV2="Те, у кого есть опыт в этом",
CV2="Правила уже существуют долгие годы и остаются неизменными",
CV2="Стараются объяснить, что не надо выделяться",
CV2="От того, насколько в школе хранят традиции",
CV2="Стараются убедить его, что на самом деле всё не так плохо",
CV2="Тем, кто сохраняет и поддерживает сложившиеся традиции",
CV2="У школы богатый опыт, она сохраняет свои лучшие традиции",
CV2="Терпеливо ждут, когда трудности разрешатся сами собой",
CV2="Одни и те же кружки и секции работают из года в год. Как правило, новые не открывают",
CV2="Используют наказания, принятые в нашей школе",
CV2="Не заостряют на этом внимания – такие ситуации случаются и потом сходят на нет",
CV2="Всё как обычно, отдыхают",
CV2="С переменами не спешат, прежде всё хорошенько обдумывают",
CV2="Действовать так, как у нас принято, главное – не выносить сор из избы"
),
"2",
IF(OR(CV2="Коллективные обсуждения, договоренности и решения",
CV2="У нас любят вместе планировать дела и участвовать в общих активностях",
CV2="Касается всех, ведь конфликты отражаются на каждом члене коллектива",
CV2="Чаще всего учитель (классный руководитель) обсуждает этот вопрос с классом",
CV2="Все работают в группах, вместе выполняют задания и показывают совместный результат",
CV2="Конфликт обсуждается в классе, одноклассники и друзья помогают рассудить стороны",
CV2="События, в которых можно участвовать всем вместе и проявлять способности как команда",
CV2="Общительность, готовность сотрудничать с другими людьми и работать в команде",
CV2="Продолжают спор, чтобы прийти к общему решению",
CV2="В нашей школе все работают сообща, делятся друг с другом успехами и неудачами",
CV2="Достижения школьных команд и коллективов",
CV2="Как к общей проблеме всего коллектива",
CV2="Задания, которые можно выполнять вместе с одноклассниками",
CV2="Те, кого выдвинул коллектив",
CV2="Правила принимаются в коллективном обсуждении, когда все согласны с его результатами",
CV2="Обсуждают в классе",
CV2="От того, какие сложились отношения в коллективе",
CV2="Привлекают других учеников или учителей для поддержки",
CV2="Тем, кто с удовольствием работает в команде",
CV2="В школе все стараются понять друг друга и договориться",
CV2="Обсуждают трудности в коллективе и находят общее решение",
CV2="Опрашивают максимальное количество учеников и/или родителей. Открывают кружки и секции, актуальные для большинства",
CV2="Призывают не отставать от одноклассников",
CV2="Обсуждают ситуацию в коллективе",
CV2="Общаются с одноклассниками/друзьями, что-то делают вместе",
CV2="Классы (коллективы) обсуждают, предлагают общее решение",
CV2="Всем вместе решать проблему"
),
"3","4")))</calculatedColumnFormula>
    </tableColumn>
    <tableColumn id="203" name="Ключ 2-21" dataDxfId="92">
      <calculatedColumnFormula>IF(OR(CW2="Решения и распоряжения школьной администрации",
CW2="У нас реализуют задумки и инициативы школьной администрации, ответственно относятся к поручениям",
CW2="Относится к компетенции администрации школы",
CW2="Так, как скажет учитель (классный руководитель)",
CW2="Все стараются в первую очередь соблюдать дисциплину, слушать учителя",
CW2="К разрешению конфликта привлекается учитель / классный руководитель / завуч / директор",
CW2="События, в которых призывает поучаствовать вышестоящее руководство",
CW2="Образцовая самодисциплина и следование правилам",
CW2="Стараются убедить этих учителей, что важно согласиться с мнением более авторитетного человека",
CW2="В нашей школе строгая дисциплина, каждый должен соблюдать установленные правила",
CW2="Качественное и точное выполнение распоряжений администрации",
CW2="Как к проблеме, которая должна решаться руководством",
CW2="Задания, которые сам (-а) считаю важными по данной теме",
CW2="Те, кого отправил учитель (или школьная администрация)",
CW2="Правила устанавливаются руководством школы, и все следуют им",
CW2="Обращают внимание ученика на недопустимость нарушения Устава (правил) школы",
CW2="От контроля со стороны учителей и администрации",
CW2="Назначают ответственного, который занимается этой проблемой",
CW2="Тем, кто чётко выполняет распоряжения школьной администрации",
CW2="В школе чётко соблюдаются правила и всегда понятно, что от тебя требуется",
CW2="Обращаются к руководителю",
CW2="Руководство школы самостоятельно решает, какие кружки и секции открыть. Иногда это связано с пожеланиями вышестоящих органов",
CW2="Ставят двойку и сообщают родителям",
CW2="Принимают меры административного характера",
CW2="Делают то, что попросят педагоги или администрация",
CW2="Администрация решает, как это лучше сделать",
CW2="Сообщать руководству школы",
),"1",
IF(OR(CW2="Традиции, сложившиеся обычаи",
CW2="У нас осторожно относятся к любым изменениям, главное – спокойствие и постоянство",
CW2="Это обычное дело, учителя сами помирятся",
CW2="Так, как принято (по росту, мальчик – девочка и т. п.)",
CW2="Обычно все выполняют одинаковые задания, отвечают у доски",
CW2="Для таких ситуаций у нас есть проверенные временем решения",
CW2="Традиционные события нашей школы",
CW2="Уважение школьных традиций",
CW2="Призывают несогласных держать свое мнение при себе и не провоцировать конфликт",
CW2="В нашей школе всё стабильно, все стараются избегать любых изменений",
CW2="Участие в традиционных конкурсах и олимпиадах",
CW2="Как к неизбежной проблеме, которая может возникнуть в любом коллективе",
CW2="Типичные задания, к которым все привыкли",
CW2="Те, у кого есть опыт в этом",
CW2="Правила уже существуют долгие годы и остаются неизменными",
CW2="Стараются объяснить, что не надо выделяться",
CW2="От того, насколько в школе хранят традиции",
CW2="Стараются убедить его, что на самом деле всё не так плохо",
CW2="Тем, кто сохраняет и поддерживает сложившиеся традиции",
CW2="У школы богатый опыт, она сохраняет свои лучшие традиции",
CW2="Терпеливо ждут, когда трудности разрешатся сами собой",
CW2="Одни и те же кружки и секции работают из года в год. Как правило, новые не открывают",
CW2="Используют наказания, принятые в нашей школе",
CW2="Не заостряют на этом внимания – такие ситуации случаются и потом сходят на нет",
CW2="Всё как обычно, отдыхают",
CW2="С переменами не спешат, прежде всё хорошенько обдумывают",
CW2="Действовать так, как у нас принято, главное – не выносить сор из избы"
),
"2",
IF(OR(CW2="Коллективные обсуждения, договоренности и решения",
CW2="У нас любят вместе планировать дела и участвовать в общих активностях",
CW2="Касается всех, ведь конфликты отражаются на каждом члене коллектива",
CW2="Чаще всего учитель (классный руководитель) обсуждает этот вопрос с классом",
CW2="Все работают в группах, вместе выполняют задания и показывают совместный результат",
CW2="Конфликт обсуждается в классе, одноклассники и друзья помогают рассудить стороны",
CW2="События, в которых можно участвовать всем вместе и проявлять способности как команда",
CW2="Общительность, готовность сотрудничать с другими людьми и работать в команде",
CW2="Продолжают спор, чтобы прийти к общему решению",
CW2="В нашей школе все работают сообща, делятся друг с другом успехами и неудачами",
CW2="Достижения школьных команд и коллективов",
CW2="Как к общей проблеме всего коллектива",
CW2="Задания, которые можно выполнять вместе с одноклассниками",
CW2="Те, кого выдвинул коллектив",
CW2="Правила принимаются в коллективном обсуждении, когда все согласны с его результатами",
CW2="Обсуждают в классе",
CW2="От того, какие сложились отношения в коллективе",
CW2="Привлекают других учеников или учителей для поддержки",
CW2="Тем, кто с удовольствием работает в команде",
CW2="В школе все стараются понять друг друга и договориться",
CW2="Обсуждают трудности в коллективе и находят общее решение",
CW2="Опрашивают максимальное количество учеников и/или родителей. Открывают кружки и секции, актуальные для большинства",
CW2="Призывают не отставать от одноклассников",
CW2="Обсуждают ситуацию в коллективе",
CW2="Общаются с одноклассниками/друзьями, что-то делают вместе",
CW2="Классы (коллективы) обсуждают, предлагают общее решение",
CW2="Всем вместе решать проблему"
),
"3","4")))</calculatedColumnFormula>
    </tableColumn>
    <tableColumn id="204" name="Ключ 2-22" dataDxfId="91">
      <calculatedColumnFormula>IF(OR(CX2="Решения и распоряжения школьной администрации",
CX2="У нас реализуют задумки и инициативы школьной администрации, ответственно относятся к поручениям",
CX2="Относится к компетенции администрации школы",
CX2="Так, как скажет учитель (классный руководитель)",
CX2="Все стараются в первую очередь соблюдать дисциплину, слушать учителя",
CX2="К разрешению конфликта привлекается учитель / классный руководитель / завуч / директор",
CX2="События, в которых призывает поучаствовать вышестоящее руководство",
CX2="Образцовая самодисциплина и следование правилам",
CX2="Стараются убедить этих учителей, что важно согласиться с мнением более авторитетного человека",
CX2="В нашей школе строгая дисциплина, каждый должен соблюдать установленные правила",
CX2="Качественное и точное выполнение распоряжений администрации",
CX2="Как к проблеме, которая должна решаться руководством",
CX2="Задания, которые сам (-а) считаю важными по данной теме",
CX2="Те, кого отправил учитель (или школьная администрация)",
CX2="Правила устанавливаются руководством школы, и все следуют им",
CX2="Обращают внимание ученика на недопустимость нарушения Устава (правил) школы",
CX2="От контроля со стороны учителей и администрации",
CX2="Назначают ответственного, который занимается этой проблемой",
CX2="Тем, кто чётко выполняет распоряжения школьной администрации",
CX2="В школе чётко соблюдаются правила и всегда понятно, что от тебя требуется",
CX2="Обращаются к руководителю",
CX2="Руководство школы самостоятельно решает, какие кружки и секции открыть. Иногда это связано с пожеланиями вышестоящих органов",
CX2="Ставят двойку и сообщают родителям",
CX2="Принимают меры административного характера",
CX2="Делают то, что попросят педагоги или администрация",
CX2="Администрация решает, как это лучше сделать",
CX2="Сообщать руководству школы",
),"1",
IF(OR(CX2="Традиции, сложившиеся обычаи",
CX2="У нас осторожно относятся к любым изменениям, главное – спокойствие и постоянство",
CX2="Это обычное дело, учителя сами помирятся",
CX2="Так, как принято (по росту, мальчик – девочка и т. п.)",
CX2="Обычно все выполняют одинаковые задания, отвечают у доски",
CX2="Для таких ситуаций у нас есть проверенные временем решения",
CX2="Традиционные события нашей школы",
CX2="Уважение школьных традиций",
CX2="Призывают несогласных держать свое мнение при себе и не провоцировать конфликт",
CX2="В нашей школе всё стабильно, все стараются избегать любых изменений",
CX2="Участие в традиционных конкурсах и олимпиадах",
CX2="Как к неизбежной проблеме, которая может возникнуть в любом коллективе",
CX2="Типичные задания, к которым все привыкли",
CX2="Те, у кого есть опыт в этом",
CX2="Правила уже существуют долгие годы и остаются неизменными",
CX2="Стараются объяснить, что не надо выделяться",
CX2="От того, насколько в школе хранят традиции",
CX2="Стараются убедить его, что на самом деле всё не так плохо",
CX2="Тем, кто сохраняет и поддерживает сложившиеся традиции",
CX2="У школы богатый опыт, она сохраняет свои лучшие традиции",
CX2="Терпеливо ждут, когда трудности разрешатся сами собой",
CX2="Одни и те же кружки и секции работают из года в год. Как правило, новые не открывают",
CX2="Используют наказания, принятые в нашей школе",
CX2="Не заостряют на этом внимания – такие ситуации случаются и потом сходят на нет",
CX2="Всё как обычно, отдыхают",
CX2="С переменами не спешат, прежде всё хорошенько обдумывают",
CX2="Действовать так, как у нас принято, главное – не выносить сор из избы"
),
"2",
IF(OR(CX2="Коллективные обсуждения, договоренности и решения",
CX2="У нас любят вместе планировать дела и участвовать в общих активностях",
CX2="Касается всех, ведь конфликты отражаются на каждом члене коллектива",
CX2="Чаще всего учитель (классный руководитель) обсуждает этот вопрос с классом",
CX2="Все работают в группах, вместе выполняют задания и показывают совместный результат",
CX2="Конфликт обсуждается в классе, одноклассники и друзья помогают рассудить стороны",
CX2="События, в которых можно участвовать всем вместе и проявлять способности как команда",
CX2="Общительность, готовность сотрудничать с другими людьми и работать в команде",
CX2="Продолжают спор, чтобы прийти к общему решению",
CX2="В нашей школе все работают сообща, делятся друг с другом успехами и неудачами",
CX2="Достижения школьных команд и коллективов",
CX2="Как к общей проблеме всего коллектива",
CX2="Задания, которые можно выполнять вместе с одноклассниками",
CX2="Те, кого выдвинул коллектив",
CX2="Правила принимаются в коллективном обсуждении, когда все согласны с его результатами",
CX2="Обсуждают в классе",
CX2="От того, какие сложились отношения в коллективе",
CX2="Привлекают других учеников или учителей для поддержки",
CX2="Тем, кто с удовольствием работает в команде",
CX2="В школе все стараются понять друг друга и договориться",
CX2="Обсуждают трудности в коллективе и находят общее решение",
CX2="Опрашивают максимальное количество учеников и/или родителей. Открывают кружки и секции, актуальные для большинства",
CX2="Призывают не отставать от одноклассников",
CX2="Обсуждают ситуацию в коллективе",
CX2="Общаются с одноклассниками/друзьями, что-то делают вместе",
CX2="Классы (коллективы) обсуждают, предлагают общее решение",
CX2="Всем вместе решать проблему"
),
"3","4")))</calculatedColumnFormula>
    </tableColumn>
    <tableColumn id="205" name="Ключ 2-23" dataDxfId="90">
      <calculatedColumnFormula>IF(OR(CY2="Решения и распоряжения школьной администрации",
CY2="У нас реализуют задумки и инициативы школьной администрации, ответственно относятся к поручениям",
CY2="Относится к компетенции администрации школы",
CY2="Так, как скажет учитель (классный руководитель)",
CY2="Все стараются в первую очередь соблюдать дисциплину, слушать учителя",
CY2="К разрешению конфликта привлекается учитель / классный руководитель / завуч / директор",
CY2="События, в которых призывает поучаствовать вышестоящее руководство",
CY2="Образцовая самодисциплина и следование правилам",
CY2="Стараются убедить этих учителей, что важно согласиться с мнением более авторитетного человека",
CY2="В нашей школе строгая дисциплина, каждый должен соблюдать установленные правила",
CY2="Качественное и точное выполнение распоряжений администрации",
CY2="Как к проблеме, которая должна решаться руководством",
CY2="Задания, которые сам (-а) считаю важными по данной теме",
CY2="Те, кого отправил учитель (или школьная администрация)",
CY2="Правила устанавливаются руководством школы, и все следуют им",
CY2="Обращают внимание ученика на недопустимость нарушения Устава (правил) школы",
CY2="От контроля со стороны учителей и администрации",
CY2="Назначают ответственного, который занимается этой проблемой",
CY2="Тем, кто чётко выполняет распоряжения школьной администрации",
CY2="В школе чётко соблюдаются правила и всегда понятно, что от тебя требуется",
CY2="Обращаются к руководителю",
CY2="Руководство школы самостоятельно решает, какие кружки и секции открыть. Иногда это связано с пожеланиями вышестоящих органов",
CY2="Ставят двойку и сообщают родителям",
CY2="Принимают меры административного характера",
CY2="Делают то, что попросят педагоги или администрация",
CY2="Администрация решает, как это лучше сделать",
CY2="Сообщать руководству школы",
),"1",
IF(OR(CY2="Традиции, сложившиеся обычаи",
CY2="У нас осторожно относятся к любым изменениям, главное – спокойствие и постоянство",
CY2="Это обычное дело, учителя сами помирятся",
CY2="Так, как принято (по росту, мальчик – девочка и т. п.)",
CY2="Обычно все выполняют одинаковые задания, отвечают у доски",
CY2="Для таких ситуаций у нас есть проверенные временем решения",
CY2="Традиционные события нашей школы",
CY2="Уважение школьных традиций",
CY2="Призывают несогласных держать свое мнение при себе и не провоцировать конфликт",
CY2="В нашей школе всё стабильно, все стараются избегать любых изменений",
CY2="Участие в традиционных конкурсах и олимпиадах",
CY2="Как к неизбежной проблеме, которая может возникнуть в любом коллективе",
CY2="Типичные задания, к которым все привыкли",
CY2="Те, у кого есть опыт в этом",
CY2="Правила уже существуют долгие годы и остаются неизменными",
CY2="Стараются объяснить, что не надо выделяться",
CY2="От того, насколько в школе хранят традиции",
CY2="Стараются убедить его, что на самом деле всё не так плохо",
CY2="Тем, кто сохраняет и поддерживает сложившиеся традиции",
CY2="У школы богатый опыт, она сохраняет свои лучшие традиции",
CY2="Терпеливо ждут, когда трудности разрешатся сами собой",
CY2="Одни и те же кружки и секции работают из года в год. Как правило, новые не открывают",
CY2="Используют наказания, принятые в нашей школе",
CY2="Не заостряют на этом внимания – такие ситуации случаются и потом сходят на нет",
CY2="Всё как обычно, отдыхают",
CY2="С переменами не спешат, прежде всё хорошенько обдумывают",
CY2="Действовать так, как у нас принято, главное – не выносить сор из избы"
),
"2",
IF(OR(CY2="Коллективные обсуждения, договоренности и решения",
CY2="У нас любят вместе планировать дела и участвовать в общих активностях",
CY2="Касается всех, ведь конфликты отражаются на каждом члене коллектива",
CY2="Чаще всего учитель (классный руководитель) обсуждает этот вопрос с классом",
CY2="Все работают в группах, вместе выполняют задания и показывают совместный результат",
CY2="Конфликт обсуждается в классе, одноклассники и друзья помогают рассудить стороны",
CY2="События, в которых можно участвовать всем вместе и проявлять способности как команда",
CY2="Общительность, готовность сотрудничать с другими людьми и работать в команде",
CY2="Продолжают спор, чтобы прийти к общему решению",
CY2="В нашей школе все работают сообща, делятся друг с другом успехами и неудачами",
CY2="Достижения школьных команд и коллективов",
CY2="Как к общей проблеме всего коллектива",
CY2="Задания, которые можно выполнять вместе с одноклассниками",
CY2="Те, кого выдвинул коллектив",
CY2="Правила принимаются в коллективном обсуждении, когда все согласны с его результатами",
CY2="Обсуждают в классе",
CY2="От того, какие сложились отношения в коллективе",
CY2="Привлекают других учеников или учителей для поддержки",
CY2="Тем, кто с удовольствием работает в команде",
CY2="В школе все стараются понять друг друга и договориться",
CY2="Обсуждают трудности в коллективе и находят общее решение",
CY2="Опрашивают максимальное количество учеников и/или родителей. Открывают кружки и секции, актуальные для большинства",
CY2="Призывают не отставать от одноклассников",
CY2="Обсуждают ситуацию в коллективе",
CY2="Общаются с одноклассниками/друзьями, что-то делают вместе",
CY2="Классы (коллективы) обсуждают, предлагают общее решение",
CY2="Всем вместе решать проблему"
),
"3","4")))</calculatedColumnFormula>
    </tableColumn>
    <tableColumn id="206" name="Ключ 2-24" dataDxfId="89">
      <calculatedColumnFormula>IF(OR(CZ2="Решения и распоряжения школьной администрации",
CZ2="У нас реализуют задумки и инициативы школьной администрации, ответственно относятся к поручениям",
CZ2="Относится к компетенции администрации школы",
CZ2="Так, как скажет учитель (классный руководитель)",
CZ2="Все стараются в первую очередь соблюдать дисциплину, слушать учителя",
CZ2="К разрешению конфликта привлекается учитель / классный руководитель / завуч / директор",
CZ2="События, в которых призывает поучаствовать вышестоящее руководство",
CZ2="Образцовая самодисциплина и следование правилам",
CZ2="Стараются убедить этих учителей, что важно согласиться с мнением более авторитетного человека",
CZ2="В нашей школе строгая дисциплина, каждый должен соблюдать установленные правила",
CZ2="Качественное и точное выполнение распоряжений администрации",
CZ2="Как к проблеме, которая должна решаться руководством",
CZ2="Задания, которые сам (-а) считаю важными по данной теме",
CZ2="Те, кого отправил учитель (или школьная администрация)",
CZ2="Правила устанавливаются руководством школы, и все следуют им",
CZ2="Обращают внимание ученика на недопустимость нарушения Устава (правил) школы",
CZ2="От контроля со стороны учителей и администрации",
CZ2="Назначают ответственного, который занимается этой проблемой",
CZ2="Тем, кто чётко выполняет распоряжения школьной администрации",
CZ2="В школе чётко соблюдаются правила и всегда понятно, что от тебя требуется",
CZ2="Обращаются к руководителю",
CZ2="Руководство школы самостоятельно решает, какие кружки и секции открыть. Иногда это связано с пожеланиями вышестоящих органов",
CZ2="Ставят двойку и сообщают родителям",
CZ2="Принимают меры административного характера",
CZ2="Делают то, что попросят педагоги или администрация",
CZ2="Администрация решает, как это лучше сделать",
CZ2="Сообщать руководству школы",
),"1",
IF(OR(CZ2="Традиции, сложившиеся обычаи",
CZ2="У нас осторожно относятся к любым изменениям, главное – спокойствие и постоянство",
CZ2="Это обычное дело, учителя сами помирятся",
CZ2="Так, как принято (по росту, мальчик – девочка и т. п.)",
CZ2="Обычно все выполняют одинаковые задания, отвечают у доски",
CZ2="Для таких ситуаций у нас есть проверенные временем решения",
CZ2="Традиционные события нашей школы",
CZ2="Уважение школьных традиций",
CZ2="Призывают несогласных держать свое мнение при себе и не провоцировать конфликт",
CZ2="В нашей школе всё стабильно, все стараются избегать любых изменений",
CZ2="Участие в традиционных конкурсах и олимпиадах",
CZ2="Как к неизбежной проблеме, которая может возникнуть в любом коллективе",
CZ2="Типичные задания, к которым все привыкли",
CZ2="Те, у кого есть опыт в этом",
CZ2="Правила уже существуют долгие годы и остаются неизменными",
CZ2="Стараются объяснить, что не надо выделяться",
CZ2="От того, насколько в школе хранят традиции",
CZ2="Стараются убедить его, что на самом деле всё не так плохо",
CZ2="Тем, кто сохраняет и поддерживает сложившиеся традиции",
CZ2="У школы богатый опыт, она сохраняет свои лучшие традиции",
CZ2="Терпеливо ждут, когда трудности разрешатся сами собой",
CZ2="Одни и те же кружки и секции работают из года в год. Как правило, новые не открывают",
CZ2="Используют наказания, принятые в нашей школе",
CZ2="Не заостряют на этом внимания – такие ситуации случаются и потом сходят на нет",
CZ2="Всё как обычно, отдыхают",
CZ2="С переменами не спешат, прежде всё хорошенько обдумывают",
CZ2="Действовать так, как у нас принято, главное – не выносить сор из избы"
),
"2",
IF(OR(CZ2="Коллективные обсуждения, договоренности и решения",
CZ2="У нас любят вместе планировать дела и участвовать в общих активностях",
CZ2="Касается всех, ведь конфликты отражаются на каждом члене коллектива",
CZ2="Чаще всего учитель (классный руководитель) обсуждает этот вопрос с классом",
CZ2="Все работают в группах, вместе выполняют задания и показывают совместный результат",
CZ2="Конфликт обсуждается в классе, одноклассники и друзья помогают рассудить стороны",
CZ2="События, в которых можно участвовать всем вместе и проявлять способности как команда",
CZ2="Общительность, готовность сотрудничать с другими людьми и работать в команде",
CZ2="Продолжают спор, чтобы прийти к общему решению",
CZ2="В нашей школе все работают сообща, делятся друг с другом успехами и неудачами",
CZ2="Достижения школьных команд и коллективов",
CZ2="Как к общей проблеме всего коллектива",
CZ2="Задания, которые можно выполнять вместе с одноклассниками",
CZ2="Те, кого выдвинул коллектив",
CZ2="Правила принимаются в коллективном обсуждении, когда все согласны с его результатами",
CZ2="Обсуждают в классе",
CZ2="От того, какие сложились отношения в коллективе",
CZ2="Привлекают других учеников или учителей для поддержки",
CZ2="Тем, кто с удовольствием работает в команде",
CZ2="В школе все стараются понять друг друга и договориться",
CZ2="Обсуждают трудности в коллективе и находят общее решение",
CZ2="Опрашивают максимальное количество учеников и/или родителей. Открывают кружки и секции, актуальные для большинства",
CZ2="Призывают не отставать от одноклассников",
CZ2="Обсуждают ситуацию в коллективе",
CZ2="Общаются с одноклассниками/друзьями, что-то делают вместе",
CZ2="Классы (коллективы) обсуждают, предлагают общее решение",
CZ2="Всем вместе решать проблему"
),
"3","4")))</calculatedColumnFormula>
    </tableColumn>
    <tableColumn id="207" name="Ключ 2-25" dataDxfId="88">
      <calculatedColumnFormula>IF(OR(DA2="Решения и распоряжения школьной администрации",
DA2="У нас реализуют задумки и инициативы школьной администрации, ответственно относятся к поручениям",
DA2="Относится к компетенции администрации школы",
DA2="Так, как скажет учитель (классный руководитель)",
DA2="Все стараются в первую очередь соблюдать дисциплину, слушать учителя",
DA2="К разрешению конфликта привлекается учитель / классный руководитель / завуч / директор",
DA2="События, в которых призывает поучаствовать вышестоящее руководство",
DA2="Образцовая самодисциплина и следование правилам",
DA2="Стараются убедить этих учителей, что важно согласиться с мнением более авторитетного человека",
DA2="В нашей школе строгая дисциплина, каждый должен соблюдать установленные правила",
DA2="Качественное и точное выполнение распоряжений администрации",
DA2="Как к проблеме, которая должна решаться руководством",
DA2="Задания, которые сам (-а) считаю важными по данной теме",
DA2="Те, кого отправил учитель (или школьная администрация)",
DA2="Правила устанавливаются руководством школы, и все следуют им",
DA2="Обращают внимание ученика на недопустимость нарушения Устава (правил) школы",
DA2="От контроля со стороны учителей и администрации",
DA2="Назначают ответственного, который занимается этой проблемой",
DA2="Тем, кто чётко выполняет распоряжения школьной администрации",
DA2="В школе чётко соблюдаются правила и всегда понятно, что от тебя требуется",
DA2="Обращаются к руководителю",
DA2="Руководство школы самостоятельно решает, какие кружки и секции открыть. Иногда это связано с пожеланиями вышестоящих органов",
DA2="Ставят двойку и сообщают родителям",
DA2="Принимают меры административного характера",
DA2="Делают то, что попросят педагоги или администрация",
DA2="Администрация решает, как это лучше сделать",
DA2="Сообщать руководству школы",
),"1",
IF(OR(DA2="Традиции, сложившиеся обычаи",
DA2="У нас осторожно относятся к любым изменениям, главное – спокойствие и постоянство",
DA2="Это обычное дело, учителя сами помирятся",
DA2="Так, как принято (по росту, мальчик – девочка и т. п.)",
DA2="Обычно все выполняют одинаковые задания, отвечают у доски",
DA2="Для таких ситуаций у нас есть проверенные временем решения",
DA2="Традиционные события нашей школы",
DA2="Уважение школьных традиций",
DA2="Призывают несогласных держать свое мнение при себе и не провоцировать конфликт",
DA2="В нашей школе всё стабильно, все стараются избегать любых изменений",
DA2="Участие в традиционных конкурсах и олимпиадах",
DA2="Как к неизбежной проблеме, которая может возникнуть в любом коллективе",
DA2="Типичные задания, к которым все привыкли",
DA2="Те, у кого есть опыт в этом",
DA2="Правила уже существуют долгие годы и остаются неизменными",
DA2="Стараются объяснить, что не надо выделяться",
DA2="От того, насколько в школе хранят традиции",
DA2="Стараются убедить его, что на самом деле всё не так плохо",
DA2="Тем, кто сохраняет и поддерживает сложившиеся традиции",
DA2="У школы богатый опыт, она сохраняет свои лучшие традиции",
DA2="Терпеливо ждут, когда трудности разрешатся сами собой",
DA2="Одни и те же кружки и секции работают из года в год. Как правило, новые не открывают",
DA2="Используют наказания, принятые в нашей школе",
DA2="Не заостряют на этом внимания – такие ситуации случаются и потом сходят на нет",
DA2="Всё как обычно, отдыхают",
DA2="С переменами не спешат, прежде всё хорошенько обдумывают",
DA2="Действовать так, как у нас принято, главное – не выносить сор из избы"
),
"2",
IF(OR(DA2="Коллективные обсуждения, договоренности и решения",
DA2="У нас любят вместе планировать дела и участвовать в общих активностях",
DA2="Касается всех, ведь конфликты отражаются на каждом члене коллектива",
DA2="Чаще всего учитель (классный руководитель) обсуждает этот вопрос с классом",
DA2="Все работают в группах, вместе выполняют задания и показывают совместный результат",
DA2="Конфликт обсуждается в классе, одноклассники и друзья помогают рассудить стороны",
DA2="События, в которых можно участвовать всем вместе и проявлять способности как команда",
DA2="Общительность, готовность сотрудничать с другими людьми и работать в команде",
DA2="Продолжают спор, чтобы прийти к общему решению",
DA2="В нашей школе все работают сообща, делятся друг с другом успехами и неудачами",
DA2="Достижения школьных команд и коллективов",
DA2="Как к общей проблеме всего коллектива",
DA2="Задания, которые можно выполнять вместе с одноклассниками",
DA2="Те, кого выдвинул коллектив",
DA2="Правила принимаются в коллективном обсуждении, когда все согласны с его результатами",
DA2="Обсуждают в классе",
DA2="От того, какие сложились отношения в коллективе",
DA2="Привлекают других учеников или учителей для поддержки",
DA2="Тем, кто с удовольствием работает в команде",
DA2="В школе все стараются понять друг друга и договориться",
DA2="Обсуждают трудности в коллективе и находят общее решение",
DA2="Опрашивают максимальное количество учеников и/или родителей. Открывают кружки и секции, актуальные для большинства",
DA2="Призывают не отставать от одноклассников",
DA2="Обсуждают ситуацию в коллективе",
DA2="Общаются с одноклассниками/друзьями, что-то делают вместе",
DA2="Классы (коллективы) обсуждают, предлагают общее решение",
DA2="Всем вместе решать проблему"
),
"3","4")))</calculatedColumnFormula>
    </tableColumn>
    <tableColumn id="208" name="Ключ 2-26" dataDxfId="87">
      <calculatedColumnFormula>IF(OR(DB2="Решения и распоряжения школьной администрации",
DB2="У нас реализуют задумки и инициативы школьной администрации, ответственно относятся к поручениям",
DB2="Относится к компетенции администрации школы",
DB2="Так, как скажет учитель (классный руководитель)",
DB2="Все стараются в первую очередь соблюдать дисциплину, слушать учителя",
DB2="К разрешению конфликта привлекается учитель / классный руководитель / завуч / директор",
DB2="События, в которых призывает поучаствовать вышестоящее руководство",
DB2="Образцовая самодисциплина и следование правилам",
DB2="Стараются убедить этих учителей, что важно согласиться с мнением более авторитетного человека",
DB2="В нашей школе строгая дисциплина, каждый должен соблюдать установленные правила",
DB2="Качественное и точное выполнение распоряжений администрации",
DB2="Как к проблеме, которая должна решаться руководством",
DB2="Задания, которые сам (-а) считаю важными по данной теме",
DB2="Те, кого отправил учитель (или школьная администрация)",
DB2="Правила устанавливаются руководством школы, и все следуют им",
DB2="Обращают внимание ученика на недопустимость нарушения Устава (правил) школы",
DB2="От контроля со стороны учителей и администрации",
DB2="Назначают ответственного, который занимается этой проблемой",
DB2="Тем, кто чётко выполняет распоряжения школьной администрации",
DB2="В школе чётко соблюдаются правила и всегда понятно, что от тебя требуется",
DB2="Обращаются к руководителю",
DB2="Руководство школы самостоятельно решает, какие кружки и секции открыть. Иногда это связано с пожеланиями вышестоящих органов",
DB2="Ставят двойку и сообщают родителям",
DB2="Принимают меры административного характера",
DB2="Делают то, что попросят педагоги или администрация",
DB2="Администрация решает, как это лучше сделать",
DB2="Сообщать руководству школы",
),"1",
IF(OR(DB2="Традиции, сложившиеся обычаи",
DB2="У нас осторожно относятся к любым изменениям, главное – спокойствие и постоянство",
DB2="Это обычное дело, учителя сами помирятся",
DB2="Так, как принято (по росту, мальчик – девочка и т. п.)",
DB2="Обычно все выполняют одинаковые задания, отвечают у доски",
DB2="Для таких ситуаций у нас есть проверенные временем решения",
DB2="Традиционные события нашей школы",
DB2="Уважение школьных традиций",
DB2="Призывают несогласных держать свое мнение при себе и не провоцировать конфликт",
DB2="В нашей школе всё стабильно, все стараются избегать любых изменений",
DB2="Участие в традиционных конкурсах и олимпиадах",
DB2="Как к неизбежной проблеме, которая может возникнуть в любом коллективе",
DB2="Типичные задания, к которым все привыкли",
DB2="Те, у кого есть опыт в этом",
DB2="Правила уже существуют долгие годы и остаются неизменными",
DB2="Стараются объяснить, что не надо выделяться",
DB2="От того, насколько в школе хранят традиции",
DB2="Стараются убедить его, что на самом деле всё не так плохо",
DB2="Тем, кто сохраняет и поддерживает сложившиеся традиции",
DB2="У школы богатый опыт, она сохраняет свои лучшие традиции",
DB2="Терпеливо ждут, когда трудности разрешатся сами собой",
DB2="Одни и те же кружки и секции работают из года в год. Как правило, новые не открывают",
DB2="Используют наказания, принятые в нашей школе",
DB2="Не заостряют на этом внимания – такие ситуации случаются и потом сходят на нет",
DB2="Всё как обычно, отдыхают",
DB2="С переменами не спешат, прежде всё хорошенько обдумывают",
DB2="Действовать так, как у нас принято, главное – не выносить сор из избы"
),
"2",
IF(OR(DB2="Коллективные обсуждения, договоренности и решения",
DB2="У нас любят вместе планировать дела и участвовать в общих активностях",
DB2="Касается всех, ведь конфликты отражаются на каждом члене коллектива",
DB2="Чаще всего учитель (классный руководитель) обсуждает этот вопрос с классом",
DB2="Все работают в группах, вместе выполняют задания и показывают совместный результат",
DB2="Конфликт обсуждается в классе, одноклассники и друзья помогают рассудить стороны",
DB2="События, в которых можно участвовать всем вместе и проявлять способности как команда",
DB2="Общительность, готовность сотрудничать с другими людьми и работать в команде",
DB2="Продолжают спор, чтобы прийти к общему решению",
DB2="В нашей школе все работают сообща, делятся друг с другом успехами и неудачами",
DB2="Достижения школьных команд и коллективов",
DB2="Как к общей проблеме всего коллектива",
DB2="Задания, которые можно выполнять вместе с одноклассниками",
DB2="Те, кого выдвинул коллектив",
DB2="Правила принимаются в коллективном обсуждении, когда все согласны с его результатами",
DB2="Обсуждают в классе",
DB2="От того, какие сложились отношения в коллективе",
DB2="Привлекают других учеников или учителей для поддержки",
DB2="Тем, кто с удовольствием работает в команде",
DB2="В школе все стараются понять друг друга и договориться",
DB2="Обсуждают трудности в коллективе и находят общее решение",
DB2="Опрашивают максимальное количество учеников и/или родителей. Открывают кружки и секции, актуальные для большинства",
DB2="Призывают не отставать от одноклассников",
DB2="Обсуждают ситуацию в коллективе",
DB2="Общаются с одноклассниками/друзьями, что-то делают вместе",
DB2="Классы (коллективы) обсуждают, предлагают общее решение",
DB2="Всем вместе решать проблему"
),
"3","4")))</calculatedColumnFormula>
    </tableColumn>
    <tableColumn id="209" name="Ключ 2-27" dataDxfId="86">
      <calculatedColumnFormula>IF(OR(DC2="Решения и распоряжения школьной администрации",
DC2="У нас реализуют задумки и инициативы школьной администрации, ответственно относятся к поручениям",
DC2="Относится к компетенции администрации школы",
DC2="Так, как скажет учитель (классный руководитель)",
DC2="Все стараются в первую очередь соблюдать дисциплину, слушать учителя",
DC2="К разрешению конфликта привлекается учитель / классный руководитель / завуч / директор",
DC2="События, в которых призывает поучаствовать вышестоящее руководство",
DC2="Образцовая самодисциплина и следование правилам",
DC2="Стараются убедить этих учителей, что важно согласиться с мнением более авторитетного человека",
DC2="В нашей школе строгая дисциплина, каждый должен соблюдать установленные правила",
DC2="Качественное и точное выполнение распоряжений администрации",
DC2="Как к проблеме, которая должна решаться руководством",
DC2="Задания, которые сам (-а) считаю важными по данной теме",
DC2="Те, кого отправил учитель (или школьная администрация)",
DC2="Правила устанавливаются руководством школы, и все следуют им",
DC2="Обращают внимание ученика на недопустимость нарушения Устава (правил) школы",
DC2="От контроля со стороны учителей и администрации",
DC2="Назначают ответственного, который занимается этой проблемой",
DC2="Тем, кто чётко выполняет распоряжения школьной администрации",
DC2="В школе чётко соблюдаются правила и всегда понятно, что от тебя требуется",
DC2="Обращаются к руководителю",
DC2="Руководство школы самостоятельно решает, какие кружки и секции открыть. Иногда это связано с пожеланиями вышестоящих органов",
DC2="Ставят двойку и сообщают родителям",
DC2="Принимают меры административного характера",
DC2="Делают то, что попросят педагоги или администрация",
DC2="Администрация решает, как это лучше сделать",
DC2="Сообщать руководству школы",
),"1",
IF(OR(DC2="Традиции, сложившиеся обычаи",
DC2="У нас осторожно относятся к любым изменениям, главное – спокойствие и постоянство",
DC2="Это обычное дело, учителя сами помирятся",
DC2="Так, как принято (по росту, мальчик – девочка и т. п.)",
DC2="Обычно все выполняют одинаковые задания, отвечают у доски",
DC2="Для таких ситуаций у нас есть проверенные временем решения",
DC2="Традиционные события нашей школы",
DC2="Уважение школьных традиций",
DC2="Призывают несогласных держать свое мнение при себе и не провоцировать конфликт",
DC2="В нашей школе всё стабильно, все стараются избегать любых изменений",
DC2="Участие в традиционных конкурсах и олимпиадах",
DC2="Как к неизбежной проблеме, которая может возникнуть в любом коллективе",
DC2="Типичные задания, к которым все привыкли",
DC2="Те, у кого есть опыт в этом",
DC2="Правила уже существуют долгие годы и остаются неизменными",
DC2="Стараются объяснить, что не надо выделяться",
DC2="От того, насколько в школе хранят традиции",
DC2="Стараются убедить его, что на самом деле всё не так плохо",
DC2="Тем, кто сохраняет и поддерживает сложившиеся традиции",
DC2="У школы богатый опыт, она сохраняет свои лучшие традиции",
DC2="Терпеливо ждут, когда трудности разрешатся сами собой",
DC2="Одни и те же кружки и секции работают из года в год. Как правило, новые не открывают",
DC2="Используют наказания, принятые в нашей школе",
DC2="Не заостряют на этом внимания – такие ситуации случаются и потом сходят на нет",
DC2="Всё как обычно, отдыхают",
DC2="С переменами не спешат, прежде всё хорошенько обдумывают",
DC2="Действовать так, как у нас принято, главное – не выносить сор из избы"
),
"2",
IF(OR(DC2="Коллективные обсуждения, договоренности и решения",
DC2="У нас любят вместе планировать дела и участвовать в общих активностях",
DC2="Касается всех, ведь конфликты отражаются на каждом члене коллектива",
DC2="Чаще всего учитель (классный руководитель) обсуждает этот вопрос с классом",
DC2="Все работают в группах, вместе выполняют задания и показывают совместный результат",
DC2="Конфликт обсуждается в классе, одноклассники и друзья помогают рассудить стороны",
DC2="События, в которых можно участвовать всем вместе и проявлять способности как команда",
DC2="Общительность, готовность сотрудничать с другими людьми и работать в команде",
DC2="Продолжают спор, чтобы прийти к общему решению",
DC2="В нашей школе все работают сообща, делятся друг с другом успехами и неудачами",
DC2="Достижения школьных команд и коллективов",
DC2="Как к общей проблеме всего коллектива",
DC2="Задания, которые можно выполнять вместе с одноклассниками",
DC2="Те, кого выдвинул коллектив",
DC2="Правила принимаются в коллективном обсуждении, когда все согласны с его результатами",
DC2="Обсуждают в классе",
DC2="От того, какие сложились отношения в коллективе",
DC2="Привлекают других учеников или учителей для поддержки",
DC2="Тем, кто с удовольствием работает в команде",
DC2="В школе все стараются понять друг друга и договориться",
DC2="Обсуждают трудности в коллективе и находят общее решение",
DC2="Опрашивают максимальное количество учеников и/или родителей. Открывают кружки и секции, актуальные для большинства",
DC2="Призывают не отставать от одноклассников",
DC2="Обсуждают ситуацию в коллективе",
DC2="Общаются с одноклассниками/друзьями, что-то делают вместе",
DC2="Классы (коллективы) обсуждают, предлагают общее решение",
DC2="Всем вместе решать проблему"
),
"3","4")))</calculatedColumnFormula>
    </tableColumn>
    <tableColumn id="216" name="Административный тип – 2" dataDxfId="85">
      <calculatedColumnFormula>COUNTIF(Таблица1[[#This Row],[Ключ 2-1]:[Ключ 2-27]],"Административный тип")</calculatedColumnFormula>
    </tableColumn>
    <tableColumn id="217" name="Традиционалистский тип – 2" dataDxfId="84">
      <calculatedColumnFormula>COUNTIF(Таблица1[[#This Row],[Ключ 2-1]:[Ключ 2-27]],"Традиционалистский тип")</calculatedColumnFormula>
    </tableColumn>
    <tableColumn id="214" name="Коллективистский тип – 2" dataDxfId="83">
      <calculatedColumnFormula>COUNTIF(Таблица1[[#This Row],[Ключ 2-1]:[Ключ 2-27]],"Коллективистский тип")</calculatedColumnFormula>
    </tableColumn>
    <tableColumn id="215" name="Индивидуалистический тип – 2" dataDxfId="82">
      <calculatedColumnFormula>COUNTIF(Таблица1[[#This Row],[Ключ 2-1]:[Ключ 2-27]],"Индивидуалистический тип")</calculatedColumnFormula>
    </tableColumn>
    <tableColumn id="220" name="Выбор: Административный тип – 2" dataDxfId="81">
      <calculatedColumnFormula>COUNTIF(Таблица1[[#This Row],[Ключ 2-1]],"1")+COUNTIF(Таблица1[[#This Row],[Ключ 2-4]],"1")+COUNTIF(Таблица1[[#This Row],[Ключ 2-7]],"1")+COUNTIF(Таблица1[[#This Row],[Ключ 2-10]],"1")+COUNTIF(Таблица1[[#This Row],[Ключ 2-13]],"1")+COUNTIF(Таблица1[[#This Row],[Ключ 2-16]],"1")+COUNTIF(Таблица1[[#This Row],[Ключ 2-19]],"1")+COUNTIF(Таблица1[[#This Row],[Ключ 2-22]],"1")+COUNTIF(Таблица1[[#This Row],[Ключ 2-25]],"1")</calculatedColumnFormula>
    </tableColumn>
    <tableColumn id="221" name="Выбор: Традиционалистский тип – 2" dataDxfId="80">
      <calculatedColumnFormula>COUNTIF(Таблица1[[#This Row],[Ключ 2-1]],"2")+COUNTIF(Таблица1[[#This Row],[Ключ 2-4]],"2")+COUNTIF(Таблица1[[#This Row],[Ключ 2-7]],"2")+COUNTIF(Таблица1[[#This Row],[Ключ 2-10]],"2")+COUNTIF(Таблица1[[#This Row],[Ключ 2-13]],"2")+COUNTIF(Таблица1[[#This Row],[Ключ 2-16]],"2")+COUNTIF(Таблица1[[#This Row],[Ключ 2-19]],"2")+COUNTIF(Таблица1[[#This Row],[Ключ 2-22]],"2")+COUNTIF(Таблица1[[#This Row],[Ключ 2-25]],"2")</calculatedColumnFormula>
    </tableColumn>
    <tableColumn id="222" name="Выбор: Коллективистский тип – 2" dataDxfId="79">
      <calculatedColumnFormula>COUNTIF(Таблица1[[#This Row],[Ключ 2-1]],"3")+COUNTIF(Таблица1[[#This Row],[Ключ 2-4]],"3")+COUNTIF(Таблица1[[#This Row],[Ключ 2-7]],"3")+COUNTIF(Таблица1[[#This Row],[Ключ 2-10]],"3")+COUNTIF(Таблица1[[#This Row],[Ключ 2-13]],"3")+COUNTIF(Таблица1[[#This Row],[Ключ 2-16]],"3")+COUNTIF(Таблица1[[#This Row],[Ключ 2-19]],"3")+COUNTIF(Таблица1[[#This Row],[Ключ 2-22]],"3")+COUNTIF(Таблица1[[#This Row],[Ключ 2-25]],"3")</calculatedColumnFormula>
    </tableColumn>
    <tableColumn id="223" name="Выбор: Индивидуалистический тип – 2" dataDxfId="78">
      <calculatedColumnFormula>COUNTIF(Таблица1[[#This Row],[Ключ 2-1]],"4")+COUNTIF(Таблица1[[#This Row],[Ключ 2-4]],"4")+COUNTIF(Таблица1[[#This Row],[Ключ 2-7]],"4")+COUNTIF(Таблица1[[#This Row],[Ключ 2-10]],"4")+COUNTIF(Таблица1[[#This Row],[Ключ 2-13]],"4")+COUNTIF(Таблица1[[#This Row],[Ключ 2-16]],"4")+COUNTIF(Таблица1[[#This Row],[Ключ 2-19]],"4")+COUNTIF(Таблица1[[#This Row],[Ключ 2-22]],"4")+COUNTIF(Таблица1[[#This Row],[Ключ 2-25]],"4")</calculatedColumnFormula>
    </tableColumn>
    <tableColumn id="212" name="Достижение: Административный тип – 2" dataDxfId="77">
      <calculatedColumnFormula>COUNTIF(Таблица1[[#This Row],[Ключ 2-2]],"1")+COUNTIF(Таблица1[[#This Row],[Ключ 2-5]],"1")+COUNTIF(Таблица1[[#This Row],[Ключ 2-8]],"1")+COUNTIF(Таблица1[[#This Row],[Ключ 2-11]],"1")+COUNTIF(Таблица1[[#This Row],[Ключ 2-14]],"1")+COUNTIF(Таблица1[[#This Row],[Ключ 2-17]],"1")+COUNTIF(Таблица1[[#This Row],[Ключ 2-20]],"1")+COUNTIF(Таблица1[[#This Row],[Ключ 2-23]],"1")+COUNTIF(Таблица1[[#This Row],[Ключ 2-26]],"1")</calculatedColumnFormula>
    </tableColumn>
    <tableColumn id="213" name="Достижение: Традиционалистский тип – 2" dataDxfId="76">
      <calculatedColumnFormula>COUNTIF(Таблица1[[#This Row],[Ключ 2-2]],"2")+COUNTIF(Таблица1[[#This Row],[Ключ 2-5]],"2")+COUNTIF(Таблица1[[#This Row],[Ключ 2-8]],"2")+COUNTIF(Таблица1[[#This Row],[Ключ 2-11]],"2")+COUNTIF(Таблица1[[#This Row],[Ключ 2-14]],"2")+COUNTIF(Таблица1[[#This Row],[Ключ 2-17]],"2")+COUNTIF(Таблица1[[#This Row],[Ключ 2-20]],"2")+COUNTIF(Таблица1[[#This Row],[Ключ 2-23]],"2")+COUNTIF(Таблица1[[#This Row],[Ключ 2-26]],"2")</calculatedColumnFormula>
    </tableColumn>
    <tableColumn id="218" name="Достижение: Коллективистский тип – 2" dataDxfId="75">
      <calculatedColumnFormula>COUNTIF(Таблица1[[#This Row],[Ключ 2-2]],"3")+COUNTIF(Таблица1[[#This Row],[Ключ 2-5]],"3")+COUNTIF(Таблица1[[#This Row],[Ключ 2-8]],"3")+COUNTIF(Таблица1[[#This Row],[Ключ 2-11]],"3")+COUNTIF(Таблица1[[#This Row],[Ключ 2-14]],"3")+COUNTIF(Таблица1[[#This Row],[Ключ 2-17]],"3")+COUNTIF(Таблица1[[#This Row],[Ключ 2-20]],"3")+COUNTIF(Таблица1[[#This Row],[Ключ 2-23]],"3")+COUNTIF(Таблица1[[#This Row],[Ключ 2-26]],"3")</calculatedColumnFormula>
    </tableColumn>
    <tableColumn id="219" name="Достижение: Индивидуалистический тип – 2" dataDxfId="74">
      <calculatedColumnFormula>COUNTIF(Таблица1[[#This Row],[Ключ 2-2]],"4")+COUNTIF(Таблица1[[#This Row],[Ключ 2-5]],"4")+COUNTIF(Таблица1[[#This Row],[Ключ 2-8]],"4")+COUNTIF(Таблица1[[#This Row],[Ключ 2-11]],"4")+COUNTIF(Таблица1[[#This Row],[Ключ 2-14]],"4")+COUNTIF(Таблица1[[#This Row],[Ключ 2-17]],"4")+COUNTIF(Таблица1[[#This Row],[Ключ 2-20]],"4")+COUNTIF(Таблица1[[#This Row],[Ключ 2-23]],"4")+COUNTIF(Таблица1[[#This Row],[Ключ 2-26]],"4")</calculatedColumnFormula>
    </tableColumn>
    <tableColumn id="181" name="Жизнестойкость: Административный тип – 2" dataDxfId="73">
      <calculatedColumnFormula>COUNTIF(Таблица1[[#This Row],[Ключ 2-3]],"1")+COUNTIF(Таблица1[[#This Row],[Ключ 2-6]],"1")+COUNTIF(Таблица1[[#This Row],[Ключ 2-9]],"1")+COUNTIF(Таблица1[[#This Row],[Ключ 2-12]],"1")+COUNTIF(Таблица1[[#This Row],[Ключ 2-15]],"1")+COUNTIF(Таблица1[[#This Row],[Ключ 2-18]],"1")+COUNTIF(Таблица1[[#This Row],[Ключ 2-21]],"1")+COUNTIF(Таблица1[[#This Row],[Ключ 2-24]],"1")+COUNTIF(Таблица1[[#This Row],[Ключ 2-27]],"1")</calculatedColumnFormula>
    </tableColumn>
    <tableColumn id="182" name="Жизнестойкость: Традиционалистский тип – 2" dataDxfId="72">
      <calculatedColumnFormula>COUNTIF(Таблица1[[#This Row],[Ключ 2-3]],"2")+COUNTIF(Таблица1[[#This Row],[Ключ 2-6]],"2")+COUNTIF(Таблица1[[#This Row],[Ключ 2-9]],"2")+COUNTIF(Таблица1[[#This Row],[Ключ 2-12]],"2")+COUNTIF(Таблица1[[#This Row],[Ключ 2-15]],"2")+COUNTIF(Таблица1[[#This Row],[Ключ 2-18]],"2")+COUNTIF(Таблица1[[#This Row],[Ключ 2-21]],"2")+COUNTIF(Таблица1[[#This Row],[Ключ 2-24]],"2")+COUNTIF(Таблица1[[#This Row],[Ключ 2-27]],"2")</calculatedColumnFormula>
    </tableColumn>
    <tableColumn id="210" name="Жизнестойкость: Коллективистский тип – 2" dataDxfId="71">
      <calculatedColumnFormula>COUNTIF(Таблица1[[#This Row],[Ключ 2-3]],"3")+COUNTIF(Таблица1[[#This Row],[Ключ 2-6]],"3")+COUNTIF(Таблица1[[#This Row],[Ключ 2-9]],"3")+COUNTIF(Таблица1[[#This Row],[Ключ 2-12]],"3")+COUNTIF(Таблица1[[#This Row],[Ключ 2-15]],"3")+COUNTIF(Таблица1[[#This Row],[Ключ 2-18]],"3")+COUNTIF(Таблица1[[#This Row],[Ключ 2-21]],"3")+COUNTIF(Таблица1[[#This Row],[Ключ 2-24]],"3")+COUNTIF(Таблица1[[#This Row],[Ключ 2-27]],"3")</calculatedColumnFormula>
    </tableColumn>
    <tableColumn id="211" name="Жизнестойкость: Индивидуалистический тип – 2" dataDxfId="70">
      <calculatedColumnFormula>COUNTIF(Таблица1[[#This Row],[Ключ 2-3]],"4")+COUNTIF(Таблица1[[#This Row],[Ключ 2-6]],"4")+COUNTIF(Таблица1[[#This Row],[Ключ 2-9]],"4")+COUNTIF(Таблица1[[#This Row],[Ключ 2-12]],"4")+COUNTIF(Таблица1[[#This Row],[Ключ 2-15]],"4")+COUNTIF(Таблица1[[#This Row],[Ключ 2-18]],"4")+COUNTIF(Таблица1[[#This Row],[Ключ 2-21]],"4")+COUNTIF(Таблица1[[#This Row],[Ключ 2-24]],"4")+COUNTIF(Таблица1[[#This Row],[Ключ 2-27]],"4")</calculatedColumnFormula>
    </tableColumn>
    <tableColumn id="66" name="Школьная культура (НАСТ.) — Семейная" dataDxfId="69"/>
    <tableColumn id="67" name="Школьная культура (НАСТ.) — Инновационная" dataDxfId="68"/>
    <tableColumn id="68" name="Школьная культура (НАСТ.) — Результативная" dataDxfId="67"/>
    <tableColumn id="69" name="Школьная культура (НАСТ.) — Ролевая" dataDxfId="66"/>
    <tableColumn id="70" name="Школьная культура (БУД.) — Семейная" dataDxfId="65"/>
    <tableColumn id="71" name="Школьная культура (БУД.) — Инновационная" dataDxfId="64"/>
    <tableColumn id="72" name="Школьная культура (БУД.) — Результативная" dataDxfId="63"/>
    <tableColumn id="73" name="Школьная культура (БУД.) — Ролевая" dataDxfId="62"/>
    <tableColumn id="74" name="Стиль лидерства (НАСТ.) — Семейная" dataDxfId="61"/>
    <tableColumn id="75" name="Стиль лидерства (НАСТ.) — Инновационная" dataDxfId="60"/>
    <tableColumn id="76" name="Стиль лидерства (НАСТ.) — Результативная" dataDxfId="59"/>
    <tableColumn id="77" name="Стиль лидерства (НАСТ.) — Ролевая" dataDxfId="58"/>
    <tableColumn id="78" name="Стиль лидерства (БУД.) — Семейная" dataDxfId="57"/>
    <tableColumn id="79" name="Стиль лидерства (БУД.) — Инновационная" dataDxfId="56"/>
    <tableColumn id="80" name="Стиль лидерства (БУД.) — Результативная" dataDxfId="55"/>
    <tableColumn id="81" name="Стиль лидерства (БУД.) — Ролевая" dataDxfId="54"/>
    <tableColumn id="82" name="Управление (НАСТ.) — Семейная" dataDxfId="53"/>
    <tableColumn id="83" name="Управление (НАСТ.) — Инновационная" dataDxfId="52"/>
    <tableColumn id="84" name="Управление (НАСТ.) — Результативная" dataDxfId="51"/>
    <tableColumn id="85" name="Управление (НАСТ.) — Ролевая" dataDxfId="50"/>
    <tableColumn id="86" name="Управление (БУД.) — Семейная" dataDxfId="49"/>
    <tableColumn id="87" name="Управление (БУД.) — Инновационная" dataDxfId="48"/>
    <tableColumn id="88" name="Управление (БУД.) — Результативная" dataDxfId="47"/>
    <tableColumn id="89" name="Управление (БУД.) — Ролевая" dataDxfId="46"/>
    <tableColumn id="90" name="Связующие механизмы (НАСТ.) — Семейная" dataDxfId="45"/>
    <tableColumn id="91" name="Связующие механизмы (НАСТ.) — Инновационная" dataDxfId="44"/>
    <tableColumn id="92" name="Связующие механизмы (НАСТ.) — Результативная" dataDxfId="43"/>
    <tableColumn id="93" name="Связующие механизмы (НАСТ.) — Ролевая" dataDxfId="42"/>
    <tableColumn id="94" name="Связующие механизмы (БУД.) — Семейная" dataDxfId="41"/>
    <tableColumn id="95" name="Связующие механизмы (БУД.) — Инновационная" dataDxfId="40"/>
    <tableColumn id="96" name="Связующие механизмы (БУД.) — Результативная" dataDxfId="39"/>
    <tableColumn id="97" name="Связующие механизмы (БУД.) — Ролевая" dataDxfId="38"/>
    <tableColumn id="98" name="Стратегические цели (НАСТ.) — Семейная" dataDxfId="37"/>
    <tableColumn id="99" name="Стратегические цели (НАСТ.) — Инновационная" dataDxfId="36"/>
    <tableColumn id="100" name="Стратегические цели (НАСТ.) — Результативная" dataDxfId="35"/>
    <tableColumn id="101" name="Стратегические цели (НАСТ.) — Ролевая" dataDxfId="34"/>
    <tableColumn id="102" name="Стратегические цели (БУД.) — Семейная" dataDxfId="33"/>
    <tableColumn id="103" name="Стратегические цели (БУД.) — Инновационная" dataDxfId="32"/>
    <tableColumn id="104" name="Стратегические цели (БУД.) — Результативная" dataDxfId="31"/>
    <tableColumn id="105" name="Стратегические цели (БУД.) — Ролевая" dataDxfId="30"/>
    <tableColumn id="106" name="Критерии успеха (НАСТ.) — Семейная" dataDxfId="29"/>
    <tableColumn id="107" name="Критерии успеха (НАСТ.) — Инновационная" dataDxfId="28"/>
    <tableColumn id="108" name="Критерии успеха (НАСТ.) — Результативная" dataDxfId="27"/>
    <tableColumn id="109" name="Критерии успеха (НАСТ.) — Ролевая" dataDxfId="26"/>
    <tableColumn id="110" name="Критерии успеха (БУД.) — Семейная" dataDxfId="25"/>
    <tableColumn id="111" name="Критерии успеха (БУД.) — Инновационная" dataDxfId="24"/>
    <tableColumn id="112" name="Критерии успеха (БУД.) — Результативная" dataDxfId="23"/>
    <tableColumn id="113" name="Критерии успеха (БУД.) — Ролевая" dataDxfId="22"/>
    <tableColumn id="163" name="Семейная (НАСТ.)" dataDxfId="21">
      <calculatedColumnFormula>AVERAGE(EU2,FC2,FK2,FS2,GA2,GI2)</calculatedColumnFormula>
    </tableColumn>
    <tableColumn id="164" name="Инновационная (НАСТ.)" dataDxfId="20">
      <calculatedColumnFormula>AVERAGE(EV2,FD2,FL2,FT2,GB2,GJ2)</calculatedColumnFormula>
    </tableColumn>
    <tableColumn id="165" name="Результативная (НАСТ.)" dataDxfId="19">
      <calculatedColumnFormula>AVERAGE(EW2,FE2,FM2,FU2,GC2,GK2)</calculatedColumnFormula>
    </tableColumn>
    <tableColumn id="166" name="Ролевая (НАСТ.)" dataDxfId="18">
      <calculatedColumnFormula>AVERAGE(EX2,FF2,FN2,FV2,GD2,GL2)</calculatedColumnFormula>
    </tableColumn>
    <tableColumn id="159" name="Семейная (БУД.)" dataDxfId="17">
      <calculatedColumnFormula>AVERAGE(EY2,FG2,FO2,FW2,GE2,GM2)</calculatedColumnFormula>
    </tableColumn>
    <tableColumn id="160" name="Инновационная (БУД.)" dataDxfId="16">
      <calculatedColumnFormula>AVERAGE(EZ2,FH2,FP2,FX2,GF2,GN2)</calculatedColumnFormula>
    </tableColumn>
    <tableColumn id="161" name="Результативная (БУД.)" dataDxfId="15">
      <calculatedColumnFormula>AVERAGE(FA2,FI2,FQ2,FY2,GG2,GO2)</calculatedColumnFormula>
    </tableColumn>
    <tableColumn id="162" name="Ролевая (БУД.)" dataDxfId="14">
      <calculatedColumnFormula>AVERAGE(FB2,FJ2,FR2,FZ2,GH2,GP2)</calculatedColumnFormula>
    </tableColumn>
    <tableColumn id="114" name="7. Ваш пол (Одиночный выбор)" dataDxfId="13"/>
    <tableColumn id="115" name="8. Сколько вам лет? (Одиночный выбор)" dataDxfId="12"/>
    <tableColumn id="116" name="9. Какой у вас педагогический стаж в целом? (Одиночный выбор)" dataDxfId="11"/>
    <tableColumn id="117" name="10. Как долго вы работаете на административной должности (директором, заместителем директора, руководителем структурного подразделения и т. п.) вашей школы? (Одиночный выбор)" dataDxfId="10"/>
    <tableColumn id="118" name="11. Преподаете ли вы одновременно с выполнением административной работы? (Одиночный выбор)" dataDxfId="9"/>
    <tableColumn id="119" name="В начальных классах"/>
    <tableColumn id="120" name="В 5–6-х классах"/>
    <tableColumn id="121" name="В 7-х классах"/>
    <tableColumn id="122" name="В 8-х классах"/>
    <tableColumn id="123" name="В 9-х классах"/>
    <tableColumn id="124" name="В 10-х классах"/>
    <tableColumn id="125" name="В 11-х классах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microsoft.com/office/2007/relationships/slicer" Target="../slicers/slicer1.x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2.xml"/><Relationship Id="rId3" Type="http://schemas.openxmlformats.org/officeDocument/2006/relationships/pivotTable" Target="../pivotTables/pivotTable6.xml"/><Relationship Id="rId7" Type="http://schemas.openxmlformats.org/officeDocument/2006/relationships/printerSettings" Target="../printerSettings/printerSettings3.bin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Relationship Id="rId6" Type="http://schemas.openxmlformats.org/officeDocument/2006/relationships/pivotTable" Target="../pivotTables/pivotTable9.xml"/><Relationship Id="rId5" Type="http://schemas.openxmlformats.org/officeDocument/2006/relationships/pivotTable" Target="../pivotTables/pivotTable8.xml"/><Relationship Id="rId4" Type="http://schemas.openxmlformats.org/officeDocument/2006/relationships/pivotTable" Target="../pivotTables/pivotTable7.xml"/><Relationship Id="rId9" Type="http://schemas.microsoft.com/office/2007/relationships/slicer" Target="../slicers/slicer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ivotTable" Target="../pivotTables/pivotTable11.xml"/><Relationship Id="rId1" Type="http://schemas.openxmlformats.org/officeDocument/2006/relationships/pivotTable" Target="../pivotTables/pivotTable10.xml"/><Relationship Id="rId5" Type="http://schemas.microsoft.com/office/2007/relationships/slicer" Target="../slicers/slicer3.xml"/><Relationship Id="rId4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J555"/>
  <sheetViews>
    <sheetView zoomScale="70" zoomScaleNormal="70" workbookViewId="0">
      <selection activeCell="J3" sqref="J3"/>
    </sheetView>
  </sheetViews>
  <sheetFormatPr defaultRowHeight="15.75" x14ac:dyDescent="0.25"/>
  <cols>
    <col min="1" max="2" width="12.625" customWidth="1"/>
    <col min="3" max="3" width="9.375" customWidth="1"/>
    <col min="4" max="5" width="12.625" hidden="1" customWidth="1"/>
    <col min="6" max="6" width="7.375" customWidth="1"/>
    <col min="7" max="7" width="12.625" hidden="1" customWidth="1"/>
    <col min="8" max="8" width="8.625" hidden="1" customWidth="1"/>
    <col min="9" max="9" width="5.375" hidden="1" customWidth="1"/>
    <col min="10" max="10" width="21" customWidth="1"/>
    <col min="11" max="37" width="12.625" customWidth="1"/>
    <col min="38" max="64" width="12.625" style="6" customWidth="1"/>
    <col min="65" max="68" width="12.625" style="8" customWidth="1"/>
    <col min="69" max="72" width="12.625" style="21" customWidth="1"/>
    <col min="73" max="76" width="12.625" style="6" customWidth="1"/>
    <col min="77" max="80" width="12.625" style="21" customWidth="1"/>
    <col min="81" max="81" width="12.625" style="9" customWidth="1"/>
    <col min="82" max="108" width="12.625" customWidth="1"/>
    <col min="109" max="135" width="12.625" style="8" customWidth="1"/>
    <col min="136" max="138" width="12.625" style="12" customWidth="1"/>
    <col min="139" max="142" width="12.625" style="21" customWidth="1"/>
    <col min="143" max="146" width="12.625" style="6" customWidth="1"/>
    <col min="147" max="150" width="12.625" style="21" customWidth="1"/>
    <col min="151" max="151" width="12.625" style="13" customWidth="1"/>
    <col min="152" max="152" width="18" customWidth="1"/>
    <col min="153" max="153" width="15.875" customWidth="1"/>
    <col min="154" max="156" width="11.875" customWidth="1"/>
    <col min="157" max="157" width="11.125" customWidth="1"/>
    <col min="158" max="160" width="11.875" customWidth="1"/>
    <col min="161" max="161" width="20" customWidth="1"/>
    <col min="162" max="164" width="11.875" customWidth="1"/>
    <col min="165" max="165" width="15.625" customWidth="1"/>
    <col min="166" max="168" width="11.875" customWidth="1"/>
    <col min="169" max="169" width="17.125" customWidth="1"/>
    <col min="170" max="172" width="11.875" customWidth="1"/>
    <col min="173" max="173" width="15" customWidth="1"/>
    <col min="174" max="176" width="11.875" customWidth="1"/>
    <col min="177" max="177" width="12.875" customWidth="1"/>
    <col min="178" max="180" width="11.875" customWidth="1"/>
    <col min="181" max="181" width="12.875" customWidth="1"/>
    <col min="182" max="184" width="11.875" customWidth="1"/>
    <col min="185" max="185" width="14.5" customWidth="1"/>
    <col min="186" max="188" width="11.875" customWidth="1"/>
    <col min="189" max="189" width="14.625" customWidth="1"/>
    <col min="190" max="192" width="11.875" customWidth="1"/>
    <col min="193" max="193" width="13.875" customWidth="1"/>
    <col min="194" max="196" width="11.875" customWidth="1"/>
    <col min="197" max="197" width="14.625" customWidth="1"/>
    <col min="198" max="200" width="11.875" customWidth="1"/>
    <col min="201" max="204" width="11.875" style="8" customWidth="1"/>
    <col min="205" max="206" width="11.875" style="6" customWidth="1"/>
    <col min="207" max="208" width="10.625" style="6" customWidth="1"/>
    <col min="209" max="218" width="10.625" customWidth="1"/>
    <col min="219" max="219" width="11.875" customWidth="1"/>
    <col min="220" max="220" width="64.25" customWidth="1"/>
  </cols>
  <sheetData>
    <row r="1" spans="1:218" x14ac:dyDescent="0.25">
      <c r="A1" t="s">
        <v>175</v>
      </c>
      <c r="B1" t="s">
        <v>176</v>
      </c>
      <c r="C1" t="s">
        <v>177</v>
      </c>
      <c r="D1" t="s">
        <v>178</v>
      </c>
      <c r="E1" t="s">
        <v>179</v>
      </c>
      <c r="F1" s="29" t="s">
        <v>355</v>
      </c>
      <c r="G1" t="s">
        <v>180</v>
      </c>
      <c r="H1" t="s">
        <v>181</v>
      </c>
      <c r="I1" t="s">
        <v>182</v>
      </c>
      <c r="J1" s="24" t="s">
        <v>0</v>
      </c>
      <c r="K1" s="1" t="s">
        <v>1</v>
      </c>
      <c r="L1" s="1" t="s">
        <v>2</v>
      </c>
      <c r="M1" s="1" t="s">
        <v>3</v>
      </c>
      <c r="N1" s="1" t="s">
        <v>4</v>
      </c>
      <c r="O1" s="1" t="s">
        <v>5</v>
      </c>
      <c r="P1" s="1" t="s">
        <v>6</v>
      </c>
      <c r="Q1" s="1" t="s">
        <v>7</v>
      </c>
      <c r="R1" s="1" t="s">
        <v>8</v>
      </c>
      <c r="S1" s="1" t="s">
        <v>9</v>
      </c>
      <c r="T1" s="1" t="s">
        <v>10</v>
      </c>
      <c r="U1" s="1" t="s">
        <v>11</v>
      </c>
      <c r="V1" s="1" t="s">
        <v>12</v>
      </c>
      <c r="W1" s="1" t="s">
        <v>13</v>
      </c>
      <c r="X1" s="1" t="s">
        <v>14</v>
      </c>
      <c r="Y1" s="1" t="s">
        <v>15</v>
      </c>
      <c r="Z1" s="1" t="s">
        <v>16</v>
      </c>
      <c r="AA1" s="1" t="s">
        <v>17</v>
      </c>
      <c r="AB1" s="1" t="s">
        <v>18</v>
      </c>
      <c r="AC1" s="1" t="s">
        <v>19</v>
      </c>
      <c r="AD1" s="1" t="s">
        <v>20</v>
      </c>
      <c r="AE1" s="1" t="s">
        <v>21</v>
      </c>
      <c r="AF1" s="1" t="s">
        <v>22</v>
      </c>
      <c r="AG1" s="1" t="s">
        <v>23</v>
      </c>
      <c r="AH1" s="1" t="s">
        <v>24</v>
      </c>
      <c r="AI1" s="1" t="s">
        <v>25</v>
      </c>
      <c r="AJ1" s="1" t="s">
        <v>26</v>
      </c>
      <c r="AK1" s="1" t="s">
        <v>27</v>
      </c>
      <c r="AL1" s="5" t="s">
        <v>183</v>
      </c>
      <c r="AM1" s="5" t="s">
        <v>184</v>
      </c>
      <c r="AN1" s="5" t="s">
        <v>185</v>
      </c>
      <c r="AO1" s="5" t="s">
        <v>186</v>
      </c>
      <c r="AP1" s="5" t="s">
        <v>187</v>
      </c>
      <c r="AQ1" s="5" t="s">
        <v>188</v>
      </c>
      <c r="AR1" s="5" t="s">
        <v>189</v>
      </c>
      <c r="AS1" s="5" t="s">
        <v>190</v>
      </c>
      <c r="AT1" s="5" t="s">
        <v>191</v>
      </c>
      <c r="AU1" s="5" t="s">
        <v>192</v>
      </c>
      <c r="AV1" s="5" t="s">
        <v>193</v>
      </c>
      <c r="AW1" s="5" t="s">
        <v>194</v>
      </c>
      <c r="AX1" s="5" t="s">
        <v>195</v>
      </c>
      <c r="AY1" s="5" t="s">
        <v>196</v>
      </c>
      <c r="AZ1" s="5" t="s">
        <v>197</v>
      </c>
      <c r="BA1" s="5" t="s">
        <v>198</v>
      </c>
      <c r="BB1" s="5" t="s">
        <v>199</v>
      </c>
      <c r="BC1" s="5" t="s">
        <v>200</v>
      </c>
      <c r="BD1" s="5" t="s">
        <v>201</v>
      </c>
      <c r="BE1" s="5" t="s">
        <v>202</v>
      </c>
      <c r="BF1" s="5" t="s">
        <v>203</v>
      </c>
      <c r="BG1" s="5" t="s">
        <v>204</v>
      </c>
      <c r="BH1" s="5" t="s">
        <v>205</v>
      </c>
      <c r="BI1" s="5" t="s">
        <v>206</v>
      </c>
      <c r="BJ1" s="5" t="s">
        <v>207</v>
      </c>
      <c r="BK1" s="5" t="s">
        <v>208</v>
      </c>
      <c r="BL1" s="5" t="s">
        <v>209</v>
      </c>
      <c r="BM1" s="7" t="s">
        <v>297</v>
      </c>
      <c r="BN1" s="7" t="s">
        <v>298</v>
      </c>
      <c r="BO1" s="7" t="s">
        <v>299</v>
      </c>
      <c r="BP1" s="7" t="s">
        <v>300</v>
      </c>
      <c r="BQ1" s="14" t="s">
        <v>311</v>
      </c>
      <c r="BR1" s="14" t="s">
        <v>312</v>
      </c>
      <c r="BS1" s="14" t="s">
        <v>314</v>
      </c>
      <c r="BT1" s="14" t="s">
        <v>315</v>
      </c>
      <c r="BU1" s="5" t="s">
        <v>316</v>
      </c>
      <c r="BV1" s="5" t="s">
        <v>317</v>
      </c>
      <c r="BW1" s="5" t="s">
        <v>318</v>
      </c>
      <c r="BX1" s="5" t="s">
        <v>319</v>
      </c>
      <c r="BY1" s="14" t="s">
        <v>320</v>
      </c>
      <c r="BZ1" s="14" t="s">
        <v>321</v>
      </c>
      <c r="CA1" s="14" t="s">
        <v>322</v>
      </c>
      <c r="CB1" s="14" t="s">
        <v>323</v>
      </c>
      <c r="CC1" s="1" t="s">
        <v>28</v>
      </c>
      <c r="CD1" s="1" t="s">
        <v>29</v>
      </c>
      <c r="CE1" s="1" t="s">
        <v>30</v>
      </c>
      <c r="CF1" s="1" t="s">
        <v>31</v>
      </c>
      <c r="CG1" s="1" t="s">
        <v>32</v>
      </c>
      <c r="CH1" s="1" t="s">
        <v>33</v>
      </c>
      <c r="CI1" s="1" t="s">
        <v>34</v>
      </c>
      <c r="CJ1" s="1" t="s">
        <v>35</v>
      </c>
      <c r="CK1" s="1" t="s">
        <v>36</v>
      </c>
      <c r="CL1" s="1" t="s">
        <v>37</v>
      </c>
      <c r="CM1" s="1" t="s">
        <v>38</v>
      </c>
      <c r="CN1" s="1" t="s">
        <v>39</v>
      </c>
      <c r="CO1" s="1" t="s">
        <v>40</v>
      </c>
      <c r="CP1" s="1" t="s">
        <v>41</v>
      </c>
      <c r="CQ1" s="1" t="s">
        <v>42</v>
      </c>
      <c r="CR1" s="1" t="s">
        <v>43</v>
      </c>
      <c r="CS1" s="1" t="s">
        <v>44</v>
      </c>
      <c r="CT1" s="1" t="s">
        <v>45</v>
      </c>
      <c r="CU1" s="1" t="s">
        <v>46</v>
      </c>
      <c r="CV1" s="1" t="s">
        <v>47</v>
      </c>
      <c r="CW1" s="1" t="s">
        <v>48</v>
      </c>
      <c r="CX1" s="1" t="s">
        <v>49</v>
      </c>
      <c r="CY1" s="1" t="s">
        <v>50</v>
      </c>
      <c r="CZ1" s="1" t="s">
        <v>51</v>
      </c>
      <c r="DA1" s="1" t="s">
        <v>52</v>
      </c>
      <c r="DB1" s="1" t="s">
        <v>53</v>
      </c>
      <c r="DC1" s="1" t="s">
        <v>54</v>
      </c>
      <c r="DD1" s="10" t="s">
        <v>210</v>
      </c>
      <c r="DE1" s="10" t="s">
        <v>211</v>
      </c>
      <c r="DF1" s="10" t="s">
        <v>212</v>
      </c>
      <c r="DG1" s="10" t="s">
        <v>213</v>
      </c>
      <c r="DH1" s="10" t="s">
        <v>214</v>
      </c>
      <c r="DI1" s="10" t="s">
        <v>215</v>
      </c>
      <c r="DJ1" s="10" t="s">
        <v>216</v>
      </c>
      <c r="DK1" s="10" t="s">
        <v>217</v>
      </c>
      <c r="DL1" s="10" t="s">
        <v>218</v>
      </c>
      <c r="DM1" s="10" t="s">
        <v>219</v>
      </c>
      <c r="DN1" s="10" t="s">
        <v>220</v>
      </c>
      <c r="DO1" s="10" t="s">
        <v>221</v>
      </c>
      <c r="DP1" s="10" t="s">
        <v>222</v>
      </c>
      <c r="DQ1" s="10" t="s">
        <v>223</v>
      </c>
      <c r="DR1" s="10" t="s">
        <v>224</v>
      </c>
      <c r="DS1" s="10" t="s">
        <v>225</v>
      </c>
      <c r="DT1" s="10" t="s">
        <v>226</v>
      </c>
      <c r="DU1" s="10" t="s">
        <v>227</v>
      </c>
      <c r="DV1" s="10" t="s">
        <v>228</v>
      </c>
      <c r="DW1" s="10" t="s">
        <v>229</v>
      </c>
      <c r="DX1" s="10" t="s">
        <v>230</v>
      </c>
      <c r="DY1" s="10" t="s">
        <v>231</v>
      </c>
      <c r="DZ1" s="10" t="s">
        <v>232</v>
      </c>
      <c r="EA1" s="10" t="s">
        <v>233</v>
      </c>
      <c r="EB1" s="10" t="s">
        <v>234</v>
      </c>
      <c r="EC1" s="10" t="s">
        <v>235</v>
      </c>
      <c r="ED1" s="10" t="s">
        <v>236</v>
      </c>
      <c r="EE1" s="11" t="s">
        <v>301</v>
      </c>
      <c r="EF1" s="11" t="s">
        <v>302</v>
      </c>
      <c r="EG1" s="11" t="s">
        <v>303</v>
      </c>
      <c r="EH1" s="11" t="s">
        <v>304</v>
      </c>
      <c r="EI1" s="14" t="s">
        <v>324</v>
      </c>
      <c r="EJ1" s="14" t="s">
        <v>313</v>
      </c>
      <c r="EK1" s="14" t="s">
        <v>325</v>
      </c>
      <c r="EL1" s="14" t="s">
        <v>326</v>
      </c>
      <c r="EM1" s="5" t="s">
        <v>327</v>
      </c>
      <c r="EN1" s="5" t="s">
        <v>328</v>
      </c>
      <c r="EO1" s="5" t="s">
        <v>329</v>
      </c>
      <c r="EP1" s="5" t="s">
        <v>330</v>
      </c>
      <c r="EQ1" s="14" t="s">
        <v>331</v>
      </c>
      <c r="ER1" s="14" t="s">
        <v>332</v>
      </c>
      <c r="ES1" s="14" t="s">
        <v>333</v>
      </c>
      <c r="ET1" s="14" t="s">
        <v>334</v>
      </c>
      <c r="EU1" s="7" t="s">
        <v>241</v>
      </c>
      <c r="EV1" s="7" t="s">
        <v>242</v>
      </c>
      <c r="EW1" s="7" t="s">
        <v>243</v>
      </c>
      <c r="EX1" s="7" t="s">
        <v>244</v>
      </c>
      <c r="EY1" s="5" t="s">
        <v>246</v>
      </c>
      <c r="EZ1" s="5" t="s">
        <v>245</v>
      </c>
      <c r="FA1" s="5" t="s">
        <v>247</v>
      </c>
      <c r="FB1" s="5" t="s">
        <v>248</v>
      </c>
      <c r="FC1" s="7" t="s">
        <v>249</v>
      </c>
      <c r="FD1" s="7" t="s">
        <v>250</v>
      </c>
      <c r="FE1" s="7" t="s">
        <v>251</v>
      </c>
      <c r="FF1" s="7" t="s">
        <v>252</v>
      </c>
      <c r="FG1" s="5" t="s">
        <v>253</v>
      </c>
      <c r="FH1" s="5" t="s">
        <v>254</v>
      </c>
      <c r="FI1" s="5" t="s">
        <v>255</v>
      </c>
      <c r="FJ1" s="5" t="s">
        <v>256</v>
      </c>
      <c r="FK1" s="7" t="s">
        <v>257</v>
      </c>
      <c r="FL1" s="7" t="s">
        <v>258</v>
      </c>
      <c r="FM1" s="7" t="s">
        <v>259</v>
      </c>
      <c r="FN1" s="7" t="s">
        <v>260</v>
      </c>
      <c r="FO1" s="5" t="s">
        <v>261</v>
      </c>
      <c r="FP1" s="5" t="s">
        <v>262</v>
      </c>
      <c r="FQ1" s="5" t="s">
        <v>263</v>
      </c>
      <c r="FR1" s="5" t="s">
        <v>264</v>
      </c>
      <c r="FS1" s="7" t="s">
        <v>265</v>
      </c>
      <c r="FT1" s="7" t="s">
        <v>266</v>
      </c>
      <c r="FU1" s="7" t="s">
        <v>267</v>
      </c>
      <c r="FV1" s="7" t="s">
        <v>268</v>
      </c>
      <c r="FW1" s="5" t="s">
        <v>269</v>
      </c>
      <c r="FX1" s="5" t="s">
        <v>270</v>
      </c>
      <c r="FY1" s="5" t="s">
        <v>271</v>
      </c>
      <c r="FZ1" s="5" t="s">
        <v>272</v>
      </c>
      <c r="GA1" s="7" t="s">
        <v>273</v>
      </c>
      <c r="GB1" s="7" t="s">
        <v>274</v>
      </c>
      <c r="GC1" s="7" t="s">
        <v>275</v>
      </c>
      <c r="GD1" s="7" t="s">
        <v>276</v>
      </c>
      <c r="GE1" s="5" t="s">
        <v>277</v>
      </c>
      <c r="GF1" s="5" t="s">
        <v>278</v>
      </c>
      <c r="GG1" s="5" t="s">
        <v>279</v>
      </c>
      <c r="GH1" s="5" t="s">
        <v>280</v>
      </c>
      <c r="GI1" s="7" t="s">
        <v>281</v>
      </c>
      <c r="GJ1" s="7" t="s">
        <v>282</v>
      </c>
      <c r="GK1" s="7" t="s">
        <v>283</v>
      </c>
      <c r="GL1" s="7" t="s">
        <v>284</v>
      </c>
      <c r="GM1" s="5" t="s">
        <v>285</v>
      </c>
      <c r="GN1" s="5" t="s">
        <v>286</v>
      </c>
      <c r="GO1" s="5" t="s">
        <v>287</v>
      </c>
      <c r="GP1" s="5" t="s">
        <v>288</v>
      </c>
      <c r="GQ1" s="11" t="s">
        <v>293</v>
      </c>
      <c r="GR1" s="11" t="s">
        <v>294</v>
      </c>
      <c r="GS1" s="11" t="s">
        <v>295</v>
      </c>
      <c r="GT1" s="11" t="s">
        <v>296</v>
      </c>
      <c r="GU1" s="14" t="s">
        <v>289</v>
      </c>
      <c r="GV1" s="14" t="s">
        <v>290</v>
      </c>
      <c r="GW1" s="14" t="s">
        <v>291</v>
      </c>
      <c r="GX1" s="14" t="s">
        <v>292</v>
      </c>
      <c r="GY1" s="1" t="s">
        <v>55</v>
      </c>
      <c r="GZ1" s="1" t="s">
        <v>56</v>
      </c>
      <c r="HA1" s="1" t="s">
        <v>57</v>
      </c>
      <c r="HB1" s="1" t="s">
        <v>58</v>
      </c>
      <c r="HC1" s="1" t="s">
        <v>59</v>
      </c>
      <c r="HD1" s="1" t="s">
        <v>60</v>
      </c>
      <c r="HE1" s="1" t="s">
        <v>61</v>
      </c>
      <c r="HF1" s="1" t="s">
        <v>62</v>
      </c>
      <c r="HG1" s="1" t="s">
        <v>63</v>
      </c>
      <c r="HH1" s="1" t="s">
        <v>64</v>
      </c>
      <c r="HI1" s="1" t="s">
        <v>65</v>
      </c>
      <c r="HJ1" s="1" t="s">
        <v>66</v>
      </c>
    </row>
    <row r="2" spans="1:218" x14ac:dyDescent="0.25">
      <c r="A2" s="1">
        <v>67700507</v>
      </c>
      <c r="B2" s="1" t="s">
        <v>173</v>
      </c>
      <c r="C2" s="1" t="s">
        <v>174</v>
      </c>
      <c r="D2" s="1" t="s">
        <v>67</v>
      </c>
      <c r="E2" s="1" t="s">
        <v>67</v>
      </c>
      <c r="F2" s="28">
        <v>1</v>
      </c>
      <c r="G2" s="1" t="s">
        <v>158</v>
      </c>
      <c r="H2" s="1" t="s">
        <v>154</v>
      </c>
      <c r="J2" s="23" t="s">
        <v>159</v>
      </c>
      <c r="K2" s="1" t="s">
        <v>68</v>
      </c>
      <c r="L2" s="1" t="s">
        <v>69</v>
      </c>
      <c r="M2" s="1" t="s">
        <v>109</v>
      </c>
      <c r="N2" s="1" t="s">
        <v>70</v>
      </c>
      <c r="O2" s="1" t="s">
        <v>110</v>
      </c>
      <c r="P2" s="1" t="s">
        <v>111</v>
      </c>
      <c r="Q2" s="1" t="s">
        <v>112</v>
      </c>
      <c r="R2" s="1" t="s">
        <v>73</v>
      </c>
      <c r="S2" s="1" t="s">
        <v>113</v>
      </c>
      <c r="T2" s="1" t="s">
        <v>114</v>
      </c>
      <c r="U2" s="1" t="s">
        <v>74</v>
      </c>
      <c r="V2" s="1" t="s">
        <v>75</v>
      </c>
      <c r="W2" s="1" t="s">
        <v>115</v>
      </c>
      <c r="X2" s="1" t="s">
        <v>76</v>
      </c>
      <c r="Y2" s="1" t="s">
        <v>77</v>
      </c>
      <c r="Z2" s="1" t="s">
        <v>78</v>
      </c>
      <c r="AA2" s="1" t="s">
        <v>79</v>
      </c>
      <c r="AB2" s="1" t="s">
        <v>128</v>
      </c>
      <c r="AC2" s="1" t="s">
        <v>166</v>
      </c>
      <c r="AD2" s="1" t="s">
        <v>81</v>
      </c>
      <c r="AE2" s="1" t="s">
        <v>82</v>
      </c>
      <c r="AF2" s="1" t="s">
        <v>129</v>
      </c>
      <c r="AG2" s="1" t="s">
        <v>117</v>
      </c>
      <c r="AH2" s="1" t="s">
        <v>83</v>
      </c>
      <c r="AI2" s="1" t="s">
        <v>138</v>
      </c>
      <c r="AJ2" s="1" t="s">
        <v>84</v>
      </c>
      <c r="AK2" s="1" t="s">
        <v>153</v>
      </c>
      <c r="AL2" s="5" t="str">
        <f t="shared" ref="AL2:AP4" si="0">IF(OR(K2="Следование правилам и требованиям",
K2="Конкуренция помогает человеку занять лучшее место в жизни, влиять на других людей",
K2="Жираф большой – ему видней",
K2="Так, как решил учитель (классный руководитель), который хорошо знает учеников",
K2="Чтобы дети выполняли требования учителя",
K2="Привлекать к их разрешению педагогов и руководство школы, которые отвечают за дисциплину",
K2="Направления, которые сейчас актуальны и поощряются в стране (например, волонтёрство, патриотические акции, ЗОЖ и др.)",
K2="Следование установленным требованиям и правилам",
K2="Отказываюсь от своего мнения в пользу мнения более авторитетного человека",
K2="Я исполнительный (-ая), следую правилам",
K2="От влиятельных людей, которые помогают продвигаться к успеху",
K2="Руководства школы и учителей, которые допускают травлю",
K2="Вопросы, которые сам учитель считает наиболее важными по данной теме",
K2="Если учитель сказал, то надо обязательно участвовать",
K2="Устанавливаться руководством школы",
K2="Объяснил (-а) бы, что на подобные праздники положено одеваться в соответствии со школьными правилами",
K2="Авторитетные и значимые люди – например, вышестоящие руководители",
K2="Обращаюсь к человеку, который знает, как правильно поступить",
K2="Преклонение перед руководителем, следование исключительно инструкциям от него",
K2="В результате четкого выполнения поставленной задачи",
K2="Лучше обратиться к тому, кто может за меня решить, как преодолеть трудности",
K2="Ничего не обсуждать – решение за школьной администрацией",
K2="Получать высокие баллы на контрольных и экзаменах",
K2="Принять меры административного характера",
K2="Решаю задачи, которые передо мной поставлены",
K2="Спрашиваю у вышестоящего руководства, как это лучше сделать",
K2="С вышестоящим руководителем или другим авторитетным человеком, который точно знает, как правильно поступить"
),"1",
IF(OR(K2="Соблюдение традиций (сложившихся обычаев, проверенных временем образцов)",
K2="Конкуренция вредна, она разрушает сложившиеся отношения",
K2="Бог дал родню, а чёрт вражду",
K2="Так, как принято в школе (например, по алфавиту, по росту, мальчик с девочкой и т. п.)",
K2="Чтобы дети вели себя «как положено»",
K2="Так же, как их обычно разрешали",
K2="Увлечения родных и близких, поддержка семейных хобби (сбор грибов, рыбалка, настольные игры и т. п.)",
K2="Опора на мудрость и опыт старшего поколения",
K2="Сохраняю своё личное мнение втайне, чтобы не нарушить сложившийся порядок",
K2="Я следую традициям, не люблю изменения",
K2="От семьи, в которой человек родился",
K2="Ничья. Так сложились обстоятельства",
K2="Типичные вопросы, которые задают практически на всех уроках",
K2="Если он достойно выступит, им будут гордиться дома. Посоветую участвовать",
K2="Оставаться неизменными, ведь они проверены временем",
K2="Дал (-а) бы конкретный совет, я старше, мне виднее",
K2="Никто, жизнь каждого человека предопределена свыше",
K2="Действую так же, как действовало старшее поколение в подобной ситуации",
K2="Избегание любых изменений, боязнь нового",
K2="Благодаря удаче",
K2="Чтобы преодолеть трудности, нужно дождаться благоприятной для этого ситуации",
K2="Оставить те кружки и секции, которые уже есть в школе",
K2="Быть не хуже других, не отставать",
K2="Спокойно отнестись к этой ситуации, потому что в школе всегда были, есть и будут такие ученики",
K2="В нашей семье есть традиции (ходим в театр, готовим обед и т. п.)",
K2="Узнаю, как подобную работу делали раньше",
K2="С близкими, которые хорошо меня знают и понимают, что можно предпринять",
),
"2",
IF(OR(K2="Принятие решения совместно с другими людьми",
K2="Конкуренция хороша до тех пор, пока полезна для всего коллектива",
K2="Один в поле не воин",
K2="Учителю (классному руководителю) стоит обсудить этот вопрос с классом, вместе выработать и принять общее решение",
K2="Чтобы дети учились взаимодействовать",
K2="Обсуждать конфликт среди одноклассников и стараться найти решение, с которым большинство согласится",
K2="Интересы друзей, благодаря которым всегда есть общие темы для разговора и повод провести время вместе",
K2="Работа в группе, команде",
K2="Признаю право принять решение большинством голосов",
K2="Я люблю работать в коллективе",
K2="От того, в каком коллективе работает или учится человек",
K2="Всего коллектива, в котором есть случаи травли",
K2="Вопросы, ответы на которые ученики могут обсудить совместно",
K2="Если кто-то еще из класса будет готовиться и участвовать, посоветую присоединиться",
K2="Приниматься решением всего школьного коллектива",
K2="Предложил (-а) бы обсудить в классе и решить, в чем лучше всего прийти",
K2="Коллектив – друзья, коллеги и/или др.",
K2="Иду в компанию к друзьям, знакомым или коллегам, чтобы обсудить то, что тревожит",
K2="Подстраивание под мнение большинства, отсутствие своей позиции и своего мнения",
K2="Благодаря слаженной работе команды, сотрудничеству с другими людьми",
K2="С трудностями нужно справляться сообща",
K2="Открыть кружки и секции, которые интересны большинству",
K2="Учиться общаться с людьми",
K2="Обсудить ситуацию в классе",
K2="Всегда по-разному, главное, чтобы в компании (друзей, близких, родных и т. д.)",
K2="Обсуждаю в коллективе",
K2="С друзьями или знакомыми (несколькими людьми)"
),
"3","4")))</f>
        <v>3</v>
      </c>
      <c r="AM2" s="5" t="str">
        <f t="shared" si="0"/>
        <v>3</v>
      </c>
      <c r="AN2" s="5" t="str">
        <f t="shared" si="0"/>
        <v>3</v>
      </c>
      <c r="AO2" s="5" t="str">
        <f t="shared" si="0"/>
        <v>3</v>
      </c>
      <c r="AP2" s="5" t="str">
        <f t="shared" si="0"/>
        <v>3</v>
      </c>
      <c r="AQ2" s="5" t="str">
        <f t="shared" ref="AQ2:AQ4" si="1">IF(OR(P2="Следование правилам и требованиям",
P2="Конкуренция помогает человеку занять лучшее место в жизни, влиять на других людей",
P2="Жираф большой – ему видней",
P2="Так, как решил учитель (классный руководитель), который хорошо знает учеников",
P2="Чтобы дети выполняли требования учителя",
P2="Привлекать к их разрешению педагогов и руководство школы, которые отвечают за дисциплину",
P2="Направления, которые сейчас актуальны и поощряются в стране (например, волонтёрство, патриотические акции, ЗОЖ и др.)",
P2="Следование установленным требованиям и правилам",
P2="Отказываюсь от своего мнения в пользу мнения более авторитетного человека",
P2="Я исполнительный (-ая), следую правилам",
P2="От влиятельных людей, которые помогают продвигаться к успеху",
P2="Руководства школы и учителей, которые допускают травлю",
P2="Вопросы, которые сам учитель считает наиболее важными по данной теме",
P2="Если учитель сказал, то надо обязательно участвовать",
P2="Устанавливаться руководством школы",
P2="Объяснил (-а) бы, что на подобные праздники положено одеваться в соответствии со школьными правилами",
P2="Авторитетные и значимые люди – например, вышестоящие руководители",
P2="Обращаюсь к человеку, который знает, как правильно поступить",
P2="Преклонение перед руководителем, следование исключительно инструкциям от него",
P2="В результате четкого выполнения поставленной задачи",
P2="Лучше обратиться к тому, кто может за меня решить, как преодолеть трудности",
P2="Ничего не обсуждать – решение за школьной администрацией",
P2="Получать высокие баллы на контрольных и экзаменах",
P2="Принять меры административного характера",
P2="Решаю задачи, которые передо мной поставлены",
P2="Спрашиваю у вышестоящего руководства, как это лучше сделать",
P2="С вышестоящим руководителем или другим авторитетным человеком, который точно знает, как правильно поступить"
),"1",
IF(OR(P2="Соблюдение традиций (сложившихся обычаев, проверенных временем образцов)",
P2="Конкуренция вредна, она разрушает сложившиеся отношения",
P2="Бог дал родню, а чёрт вражду",
P2="Так, как принято в школе (например, по алфавиту, по росту, мальчик с девочкой и т. п.)",
P2="Чтобы дети вели себя «как положено»",
P2="Так же, как их обычно разрешали",
P2="Увлечения родных и близких, поддержка семейных хобби (сбор грибов, рыбалка, настольные игры и т. п.)",
P2="Опора на мудрость и опыт старшего поколения",
P2="Сохраняю своё личное мнение втайне, чтобы не нарушить сложившийся порядок",
P2="Я следую традициям, не люблю изменения",
P2="От семьи, в которой человек родился",
P2="Ничья. Так сложились обстоятельства",
P2="Типичные вопросы, которые задают практически на всех уроках",
P2="Если он достойно выступит, им будут гордиться дома. Посоветую участвовать",
P2="Оставаться неизменными, ведь они проверены временем",
P2="Дал (-а) бы конкретный совет, я старше, мне виднее",
P2="Никто, жизнь каждого человека предопределена свыше",
P2="Действую так же, как действовало старшее поколение в подобной ситуации",
P2="Избегание любых изменений, боязнь нового",
P2="Благодаря удаче",
P2="Чтобы преодолеть трудности, нужно дождаться благоприятной для этого ситуации",
P2="Оставить те кружки и секции, которые уже есть в школе",
P2="Быть не хуже других, не отставать",
P2="Спокойно отнестись к этой ситуации, потому что в школе всегда были, есть и будут такие ученики",
P2="В нашей семье есть традиции (ходим в театр, готовим обед и т. п.)",
P2="Узнаю, как подобную работу делали раньше",
P2="С близкими, которые хорошо меня знают и понимают, что можно предпринять",
),
"2",
IF(OR(P2="Принятие решения совместно с другими людьми",
P2="Конкуренция хороша до тех пор, пока полезна для всего коллектива",
P2="Один в поле не воин",
P2="Учителю (классному руководителю) стоит обсудить этот вопрос с классом, вместе выработать и принять общее решение",
P2="Чтобы дети учились взаимодействовать",
P2="Обсуждать конфликт среди одноклассников и стараться найти решение, с которым большинство согласится",
P2="Интересы друзей, благодаря которым всегда есть общие темы для разговора и повод провести время вместе",
P2="Работа в группе, команде",
P2="Признаю право принять решение большинством голосов",
P2="Я люблю работать в коллективе",
P2="От того, в каком коллективе работает или учится человек",
P2="Всего коллектива, в котором есть случаи травли",
P2="Вопросы, ответы на которые ученики могут обсудить совместно",
P2="Если кто-то еще из класса будет готовиться и участвовать, посоветую присоединиться",
P2="Приниматься решением всего школьного коллектива",
P2="Предложил (-а) бы обсудить в классе и решить, в чем лучше всего прийти",
P2="Коллектив – друзья, коллеги и/или др.",
P2="Иду в компанию к друзьям, знакомым или коллегам, чтобы обсудить то, что тревожит",
P2="Подстраивание под мнение большинства, отсутствие своей позиции и своего мнения",
P2="Благодаря слаженной работе команды, сотрудничеству с другими людьми",
P2="С трудностями нужно справляться сообща",
P2="Открыть кружки и секции, которые интересны большинству",
P2="Учиться общаться с людьми",
P2="Обсудить ситуацию в классе",
P2="Всегда по-разному, главное, чтобы в компании (друзей, близких, родных и т. д.)",
P2="Обсуждаю в коллективе",
P2="С друзьями или знакомыми (несколькими людьми)"
),
"3","4")))</f>
        <v>3</v>
      </c>
      <c r="AR2" s="5" t="str">
        <f t="shared" ref="AR2:AS4" si="2">IF(OR(Q2="Следование правилам и требованиям",
Q2="Конкуренция помогает человеку занять лучшее место в жизни, влиять на других людей",
Q2="Жираф большой – ему видней",
Q2="Так, как решил учитель (классный руководитель), который хорошо знает учеников",
Q2="Чтобы дети выполняли требования учителя",
Q2="Привлекать к их разрешению педагогов и руководство школы, которые отвечают за дисциплину",
Q2="Направления, которые сейчас актуальны и поощряются в стране (например, волонтёрство, патриотические акции, ЗОЖ и др.)",
Q2="Следование установленным требованиям и правилам",
Q2="Отказываюсь от своего мнения в пользу мнения более авторитетного человека",
Q2="Я исполнительный (-ая), следую правилам",
Q2="От влиятельных людей, которые помогают продвигаться к успеху",
Q2="Руководства школы и учителей, которые допускают травлю",
Q2="Вопросы, которые сам учитель считает наиболее важными по данной теме",
Q2="Если учитель сказал, то надо обязательно участвовать",
Q2="Устанавливаться руководством школы",
Q2="Объяснил (-а) бы, что на подобные праздники положено одеваться в соответствии со школьными правилами",
Q2="Авторитетные и значимые люди – например, вышестоящие руководители",
Q2="Обращаюсь к человеку, который знает, как правильно поступить",
Q2="Преклонение перед руководителем, следование исключительно инструкциям от него",
Q2="В результате четкого выполнения поставленной задачи",
Q2="Лучше обратиться к тому, кто может за меня решить, как преодолеть трудности",
Q2="Ничего не обсуждать – решение за школьной администрацией",
Q2="Получать высокие баллы на контрольных и экзаменах",
Q2="Принять меры административного характера",
Q2="Решаю задачи, которые передо мной поставлены",
Q2="Спрашиваю у вышестоящего руководства, как это лучше сделать",
Q2="С вышестоящим руководителем или другим авторитетным человеком, который точно знает, как правильно поступить"
),"1",
IF(OR(Q2="Соблюдение традиций (сложившихся обычаев, проверенных временем образцов)",
Q2="Конкуренция вредна, она разрушает сложившиеся отношения",
Q2="Бог дал родню, а чёрт вражду",
Q2="Так, как принято в школе (например, по алфавиту, по росту, мальчик с девочкой и т. п.)",
Q2="Чтобы дети вели себя «как положено»",
Q2="Так же, как их обычно разрешали",
Q2="Увлечения родных и близких, поддержка семейных хобби (сбор грибов, рыбалка, настольные игры и т. п.)",
Q2="Опора на мудрость и опыт старшего поколения",
Q2="Сохраняю своё личное мнение втайне, чтобы не нарушить сложившийся порядок",
Q2="Я следую традициям, не люблю изменения",
Q2="От семьи, в которой человек родился",
Q2="Ничья. Так сложились обстоятельства",
Q2="Типичные вопросы, которые задают практически на всех уроках",
Q2="Если он достойно выступит, им будут гордиться дома. Посоветую участвовать",
Q2="Оставаться неизменными, ведь они проверены временем",
Q2="Дал (-а) бы конкретный совет, я старше, мне виднее",
Q2="Никто, жизнь каждого человека предопределена свыше",
Q2="Действую так же, как действовало старшее поколение в подобной ситуации",
Q2="Избегание любых изменений, боязнь нового",
Q2="Благодаря удаче",
Q2="Чтобы преодолеть трудности, нужно дождаться благоприятной для этого ситуации",
Q2="Оставить те кружки и секции, которые уже есть в школе",
Q2="Быть не хуже других, не отставать",
Q2="Спокойно отнестись к этой ситуации, потому что в школе всегда были, есть и будут такие ученики",
Q2="В нашей семье есть традиции (ходим в театр, готовим обед и т. п.)",
Q2="Узнаю, как подобную работу делали раньше",
Q2="С близкими, которые хорошо меня знают и понимают, что можно предпринять",
),
"2",
IF(OR(Q2="Принятие решения совместно с другими людьми",
Q2="Конкуренция хороша до тех пор, пока полезна для всего коллектива",
Q2="Один в поле не воин",
Q2="Учителю (классному руководителю) стоит обсудить этот вопрос с классом, вместе выработать и принять общее решение",
Q2="Чтобы дети учились взаимодействовать",
Q2="Обсуждать конфликт среди одноклассников и стараться найти решение, с которым большинство согласится",
Q2="Интересы друзей, благодаря которым всегда есть общие темы для разговора и повод провести время вместе",
Q2="Работа в группе, команде",
Q2="Признаю право принять решение большинством голосов",
Q2="Я люблю работать в коллективе",
Q2="От того, в каком коллективе работает или учится человек",
Q2="Всего коллектива, в котором есть случаи травли",
Q2="Вопросы, ответы на которые ученики могут обсудить совместно",
Q2="Если кто-то еще из класса будет готовиться и участвовать, посоветую присоединиться",
Q2="Приниматься решением всего школьного коллектива",
Q2="Предложил (-а) бы обсудить в классе и решить, в чем лучше всего прийти",
Q2="Коллектив – друзья, коллеги и/или др.",
Q2="Иду в компанию к друзьям, знакомым или коллегам, чтобы обсудить то, что тревожит",
Q2="Подстраивание под мнение большинства, отсутствие своей позиции и своего мнения",
Q2="Благодаря слаженной работе команды, сотрудничеству с другими людьми",
Q2="С трудностями нужно справляться сообща",
Q2="Открыть кружки и секции, которые интересны большинству",
Q2="Учиться общаться с людьми",
Q2="Обсудить ситуацию в классе",
Q2="Всегда по-разному, главное, чтобы в компании (друзей, близких, родных и т. д.)",
Q2="Обсуждаю в коллективе",
Q2="С друзьями или знакомыми (несколькими людьми)"
),
"3","4")))</f>
        <v>4</v>
      </c>
      <c r="AS2" s="5" t="str">
        <f t="shared" si="2"/>
        <v>3</v>
      </c>
      <c r="AT2" s="5" t="str">
        <f t="shared" ref="AT2:AW4" si="3">IF(OR(S2="Следование правилам и требованиям",
S2="Конкуренция помогает человеку занять лучшее место в жизни, влиять на других людей",
S2="Жираф большой – ему видней",
S2="Так, как решил учитель (классный руководитель), который хорошо знает учеников",
S2="Чтобы дети выполняли требования учителя",
S2="Привлекать к их разрешению педагогов и руководство школы, которые отвечают за дисциплину",
S2="Направления, которые сейчас актуальны и поощряются в стране (например, волонтёрство, патриотические акции, ЗОЖ и др.)",
S2="Следование установленным требованиям и правилам",
S2="Отказываюсь от своего мнения в пользу мнения более авторитетного человека",
S2="Я исполнительный (-ая), следую правилам",
S2="От влиятельных людей, которые помогают продвигаться к успеху",
S2="Руководства школы и учителей, которые допускают травлю",
S2="Вопросы, которые сам учитель считает наиболее важными по данной теме",
S2="Если учитель сказал, то надо обязательно участвовать",
S2="Устанавливаться руководством школы",
S2="Объяснил (-а) бы, что на подобные праздники положено одеваться в соответствии со школьными правилами",
S2="Авторитетные и значимые люди – например, вышестоящие руководители",
S2="Обращаюсь к человеку, который знает, как правильно поступить",
S2="Преклонение перед руководителем, следование исключительно инструкциям от него",
S2="В результате четкого выполнения поставленной задачи",
S2="Лучше обратиться к тому, кто может за меня решить, как преодолеть трудности",
S2="Ничего не обсуждать – решение за школьной администрацией",
S2="Получать высокие баллы на контрольных и экзаменах",
S2="Принять меры административного характера",
S2="Решаю задачи, которые передо мной поставлены",
S2="Спрашиваю у вышестоящего руководства, как это лучше сделать",
S2="С вышестоящим руководителем или другим авторитетным человеком, который точно знает, как правильно поступить"
),"1",
IF(OR(S2="Соблюдение традиций (сложившихся обычаев, проверенных временем образцов)",
S2="Конкуренция вредна, она разрушает сложившиеся отношения",
S2="Бог дал родню, а чёрт вражду",
S2="Так, как принято в школе (например, по алфавиту, по росту, мальчик с девочкой и т. п.)",
S2="Чтобы дети вели себя «как положено»",
S2="Так же, как их обычно разрешали",
S2="Увлечения родных и близких, поддержка семейных хобби (сбор грибов, рыбалка, настольные игры и т. п.)",
S2="Опора на мудрость и опыт старшего поколения",
S2="Сохраняю своё личное мнение втайне, чтобы не нарушить сложившийся порядок",
S2="Я следую традициям, не люблю изменения",
S2="От семьи, в которой человек родился",
S2="Ничья. Так сложились обстоятельства",
S2="Типичные вопросы, которые задают практически на всех уроках",
S2="Если он достойно выступит, им будут гордиться дома. Посоветую участвовать",
S2="Оставаться неизменными, ведь они проверены временем",
S2="Дал (-а) бы конкретный совет, я старше, мне виднее",
S2="Никто, жизнь каждого человека предопределена свыше",
S2="Действую так же, как действовало старшее поколение в подобной ситуации",
S2="Избегание любых изменений, боязнь нового",
S2="Благодаря удаче",
S2="Чтобы преодолеть трудности, нужно дождаться благоприятной для этого ситуации",
S2="Оставить те кружки и секции, которые уже есть в школе",
S2="Быть не хуже других, не отставать",
S2="Спокойно отнестись к этой ситуации, потому что в школе всегда были, есть и будут такие ученики",
S2="В нашей семье есть традиции (ходим в театр, готовим обед и т. п.)",
S2="Узнаю, как подобную работу делали раньше",
S2="С близкими, которые хорошо меня знают и понимают, что можно предпринять",
),
"2",
IF(OR(S2="Принятие решения совместно с другими людьми",
S2="Конкуренция хороша до тех пор, пока полезна для всего коллектива",
S2="Один в поле не воин",
S2="Учителю (классному руководителю) стоит обсудить этот вопрос с классом, вместе выработать и принять общее решение",
S2="Чтобы дети учились взаимодействовать",
S2="Обсуждать конфликт среди одноклассников и стараться найти решение, с которым большинство согласится",
S2="Интересы друзей, благодаря которым всегда есть общие темы для разговора и повод провести время вместе",
S2="Работа в группе, команде",
S2="Признаю право принять решение большинством голосов",
S2="Я люблю работать в коллективе",
S2="От того, в каком коллективе работает или учится человек",
S2="Всего коллектива, в котором есть случаи травли",
S2="Вопросы, ответы на которые ученики могут обсудить совместно",
S2="Если кто-то еще из класса будет готовиться и участвовать, посоветую присоединиться",
S2="Приниматься решением всего школьного коллектива",
S2="Предложил (-а) бы обсудить в классе и решить, в чем лучше всего прийти",
S2="Коллектив – друзья, коллеги и/или др.",
S2="Иду в компанию к друзьям, знакомым или коллегам, чтобы обсудить то, что тревожит",
S2="Подстраивание под мнение большинства, отсутствие своей позиции и своего мнения",
S2="Благодаря слаженной работе команды, сотрудничеству с другими людьми",
S2="С трудностями нужно справляться сообща",
S2="Открыть кружки и секции, которые интересны большинству",
S2="Учиться общаться с людьми",
S2="Обсудить ситуацию в классе",
S2="Всегда по-разному, главное, чтобы в компании (друзей, близких, родных и т. д.)",
S2="Обсуждаю в коллективе",
S2="С друзьями или знакомыми (несколькими людьми)"
),
"3","4")))</f>
        <v>3</v>
      </c>
      <c r="AU2" s="5" t="str">
        <f t="shared" si="3"/>
        <v>3</v>
      </c>
      <c r="AV2" s="5" t="str">
        <f t="shared" si="3"/>
        <v>4</v>
      </c>
      <c r="AW2" s="5" t="str">
        <f t="shared" si="3"/>
        <v>3</v>
      </c>
      <c r="AX2" s="5" t="str">
        <f t="shared" ref="AX2:AX4" si="4">IF(OR(W2="Следование правилам и требованиям",
W2="Конкуренция помогает человеку занять лучшее место в жизни, влиять на других людей",
W2="Жираф большой – ему видней",
W2="Так, как решил учитель (классный руководитель), который хорошо знает учеников",
W2="Чтобы дети выполняли требования учителя",
W2="Привлекать к их разрешению педагогов и руководство школы, которые отвечают за дисциплину",
W2="Направления, которые сейчас актуальны и поощряются в стране (например, волонтёрство, патриотические акции, ЗОЖ и др.)",
W2="Следование установленным требованиям и правилам",
W2="Отказываюсь от своего мнения в пользу мнения более авторитетного человека",
W2="Я исполнительный (-ая), следую правилам",
W2="От влиятельных людей, которые помогают продвигаться к успеху",
W2="Руководства школы и учителей, которые допускают травлю",
W2="Вопросы, которые сам учитель считает наиболее важными по данной теме",
W2="Если учитель сказал, то надо обязательно участвовать",
W2="Устанавливаться руководством школы",
W2="Объяснил (-а) бы, что на подобные праздники положено одеваться в соответствии со школьными правилами",
W2="Авторитетные и значимые люди – например, вышестоящие руководители",
W2="Обращаюсь к человеку, который знает, как правильно поступить",
W2="Преклонение перед руководителем, следование исключительно инструкциям от него",
W2="В результате четкого выполнения поставленной задачи",
W2="Лучше обратиться к тому, кто может за меня решить, как преодолеть трудности",
W2="Ничего не обсуждать – решение за школьной администрацией",
W2="Получать высокие баллы на контрольных и экзаменах",
W2="Принять меры административного характера",
W2="Решаю задачи, которые передо мной поставлены",
W2="Спрашиваю у вышестоящего руководства, как это лучше сделать",
W2="С вышестоящим руководителем или другим авторитетным человеком, который точно знает, как правильно поступить"
),"1",
IF(OR(W2="Соблюдение традиций (сложившихся обычаев, проверенных временем образцов)",
W2="Конкуренция вредна, она разрушает сложившиеся отношения",
W2="Бог дал родню, а чёрт вражду",
W2="Так, как принято в школе (например, по алфавиту, по росту, мальчик с девочкой и т. п.)",
W2="Чтобы дети вели себя «как положено»",
W2="Так же, как их обычно разрешали",
W2="Увлечения родных и близких, поддержка семейных хобби (сбор грибов, рыбалка, настольные игры и т. п.)",
W2="Опора на мудрость и опыт старшего поколения",
W2="Сохраняю своё личное мнение втайне, чтобы не нарушить сложившийся порядок",
W2="Я следую традициям, не люблю изменения",
W2="От семьи, в которой человек родился",
W2="Ничья. Так сложились обстоятельства",
W2="Типичные вопросы, которые задают практически на всех уроках",
W2="Если он достойно выступит, им будут гордиться дома. Посоветую участвовать",
W2="Оставаться неизменными, ведь они проверены временем",
W2="Дал (-а) бы конкретный совет, я старше, мне виднее",
W2="Никто, жизнь каждого человека предопределена свыше",
W2="Действую так же, как действовало старшее поколение в подобной ситуации",
W2="Избегание любых изменений, боязнь нового",
W2="Благодаря удаче",
W2="Чтобы преодолеть трудности, нужно дождаться благоприятной для этого ситуации",
W2="Оставить те кружки и секции, которые уже есть в школе",
W2="Быть не хуже других, не отставать",
W2="Спокойно отнестись к этой ситуации, потому что в школе всегда были, есть и будут такие ученики",
W2="В нашей семье есть традиции (ходим в театр, готовим обед и т. п.)",
W2="Узнаю, как подобную работу делали раньше",
W2="С близкими, которые хорошо меня знают и понимают, что можно предпринять",
),
"2",
IF(OR(W2="Принятие решения совместно с другими людьми",
W2="Конкуренция хороша до тех пор, пока полезна для всего коллектива",
W2="Один в поле не воин",
W2="Учителю (классному руководителю) стоит обсудить этот вопрос с классом, вместе выработать и принять общее решение",
W2="Чтобы дети учились взаимодействовать",
W2="Обсуждать конфликт среди одноклассников и стараться найти решение, с которым большинство согласится",
W2="Интересы друзей, благодаря которым всегда есть общие темы для разговора и повод провести время вместе",
W2="Работа в группе, команде",
W2="Признаю право принять решение большинством голосов",
W2="Я люблю работать в коллективе",
W2="От того, в каком коллективе работает или учится человек",
W2="Всего коллектива, в котором есть случаи травли",
W2="Вопросы, ответы на которые ученики могут обсудить совместно",
W2="Если кто-то еще из класса будет готовиться и участвовать, посоветую присоединиться",
W2="Приниматься решением всего школьного коллектива",
W2="Предложил (-а) бы обсудить в классе и решить, в чем лучше всего прийти",
W2="Коллектив – друзья, коллеги и/или др.",
W2="Иду в компанию к друзьям, знакомым или коллегам, чтобы обсудить то, что тревожит",
W2="Подстраивание под мнение большинства, отсутствие своей позиции и своего мнения",
W2="Благодаря слаженной работе команды, сотрудничеству с другими людьми",
W2="С трудностями нужно справляться сообща",
W2="Открыть кружки и секции, которые интересны большинству",
W2="Учиться общаться с людьми",
W2="Обсудить ситуацию в классе",
W2="Всегда по-разному, главное, чтобы в компании (друзей, близких, родных и т. д.)",
W2="Обсуждаю в коллективе",
W2="С друзьями или знакомыми (несколькими людьми)"
),
"3","4")))</f>
        <v>3</v>
      </c>
      <c r="AY2" s="5" t="str">
        <f t="shared" ref="AY2:BA4" si="5">IF(OR(X2="Следование правилам и требованиям",
X2="Конкуренция помогает человеку занять лучшее место в жизни, влиять на других людей",
X2="Жираф большой – ему видней",
X2="Так, как решил учитель (классный руководитель), который хорошо знает учеников",
X2="Чтобы дети выполняли требования учителя",
X2="Привлекать к их разрешению педагогов и руководство школы, которые отвечают за дисциплину",
X2="Направления, которые сейчас актуальны и поощряются в стране (например, волонтёрство, патриотические акции, ЗОЖ и др.)",
X2="Следование установленным требованиям и правилам",
X2="Отказываюсь от своего мнения в пользу мнения более авторитетного человека",
X2="Я исполнительный (-ая), следую правилам",
X2="От влиятельных людей, которые помогают продвигаться к успеху",
X2="Руководства школы и учителей, которые допускают травлю",
X2="Вопросы, которые сам учитель считает наиболее важными по данной теме",
X2="Если учитель сказал, то надо обязательно участвовать",
X2="Устанавливаться руководством школы",
X2="Объяснил (-а) бы, что на подобные праздники положено одеваться в соответствии со школьными правилами",
X2="Авторитетные и значимые люди – например, вышестоящие руководители",
X2="Обращаюсь к человеку, который знает, как правильно поступить",
X2="Преклонение перед руководителем, следование исключительно инструкциям от него",
X2="В результате четкого выполнения поставленной задачи",
X2="Лучше обратиться к тому, кто может за меня решить, как преодолеть трудности",
X2="Ничего не обсуждать – решение за школьной администрацией",
X2="Получать высокие баллы на контрольных и экзаменах",
X2="Принять меры административного характера",
X2="Решаю задачи, которые передо мной поставлены",
X2="Спрашиваю у вышестоящего руководства, как это лучше сделать",
X2="С вышестоящим руководителем или другим авторитетным человеком, который точно знает, как правильно поступить"
),"1",
IF(OR(X2="Соблюдение традиций (сложившихся обычаев, проверенных временем образцов)",
X2="Конкуренция вредна, она разрушает сложившиеся отношения",
X2="Бог дал родню, а чёрт вражду",
X2="Так, как принято в школе (например, по алфавиту, по росту, мальчик с девочкой и т. п.)",
X2="Чтобы дети вели себя «как положено»",
X2="Так же, как их обычно разрешали",
X2="Увлечения родных и близких, поддержка семейных хобби (сбор грибов, рыбалка, настольные игры и т. п.)",
X2="Опора на мудрость и опыт старшего поколения",
X2="Сохраняю своё личное мнение втайне, чтобы не нарушить сложившийся порядок",
X2="Я следую традициям, не люблю изменения",
X2="От семьи, в которой человек родился",
X2="Ничья. Так сложились обстоятельства",
X2="Типичные вопросы, которые задают практически на всех уроках",
X2="Если он достойно выступит, им будут гордиться дома. Посоветую участвовать",
X2="Оставаться неизменными, ведь они проверены временем",
X2="Дал (-а) бы конкретный совет, я старше, мне виднее",
X2="Никто, жизнь каждого человека предопределена свыше",
X2="Действую так же, как действовало старшее поколение в подобной ситуации",
X2="Избегание любых изменений, боязнь нового",
X2="Благодаря удаче",
X2="Чтобы преодолеть трудности, нужно дождаться благоприятной для этого ситуации",
X2="Оставить те кружки и секции, которые уже есть в школе",
X2="Быть не хуже других, не отставать",
X2="Спокойно отнестись к этой ситуации, потому что в школе всегда были, есть и будут такие ученики",
X2="В нашей семье есть традиции (ходим в театр, готовим обед и т. п.)",
X2="Узнаю, как подобную работу делали раньше",
X2="С близкими, которые хорошо меня знают и понимают, что можно предпринять",
),
"2",
IF(OR(X2="Принятие решения совместно с другими людьми",
X2="Конкуренция хороша до тех пор, пока полезна для всего коллектива",
X2="Один в поле не воин",
X2="Учителю (классному руководителю) стоит обсудить этот вопрос с классом, вместе выработать и принять общее решение",
X2="Чтобы дети учились взаимодействовать",
X2="Обсуждать конфликт среди одноклассников и стараться найти решение, с которым большинство согласится",
X2="Интересы друзей, благодаря которым всегда есть общие темы для разговора и повод провести время вместе",
X2="Работа в группе, команде",
X2="Признаю право принять решение большинством голосов",
X2="Я люблю работать в коллективе",
X2="От того, в каком коллективе работает или учится человек",
X2="Всего коллектива, в котором есть случаи травли",
X2="Вопросы, ответы на которые ученики могут обсудить совместно",
X2="Если кто-то еще из класса будет готовиться и участвовать, посоветую присоединиться",
X2="Приниматься решением всего школьного коллектива",
X2="Предложил (-а) бы обсудить в классе и решить, в чем лучше всего прийти",
X2="Коллектив – друзья, коллеги и/или др.",
X2="Иду в компанию к друзьям, знакомым или коллегам, чтобы обсудить то, что тревожит",
X2="Подстраивание под мнение большинства, отсутствие своей позиции и своего мнения",
X2="Благодаря слаженной работе команды, сотрудничеству с другими людьми",
X2="С трудностями нужно справляться сообща",
X2="Открыть кружки и секции, которые интересны большинству",
X2="Учиться общаться с людьми",
X2="Обсудить ситуацию в классе",
X2="Всегда по-разному, главное, чтобы в компании (друзей, близких, родных и т. д.)",
X2="Обсуждаю в коллективе",
X2="С друзьями или знакомыми (несколькими людьми)"
),
"3","4")))</f>
        <v>4</v>
      </c>
      <c r="AZ2" s="5" t="str">
        <f t="shared" si="5"/>
        <v>3</v>
      </c>
      <c r="BA2" s="5" t="str">
        <f t="shared" si="5"/>
        <v>3</v>
      </c>
      <c r="BB2" s="5" t="str">
        <f t="shared" ref="BB2:BB4" si="6">IF(OR(AA2="Следование правилам и требованиям",
AA2="Конкуренция помогает человеку занять лучшее место в жизни, влиять на других людей",
AA2="Жираф большой – ему видней",
AA2="Так, как решил учитель (классный руководитель), который хорошо знает учеников",
AA2="Чтобы дети выполняли требования учителя",
AA2="Привлекать к их разрешению педагогов и руководство школы, которые отвечают за дисциплину",
AA2="Направления, которые сейчас актуальны и поощряются в стране (например, волонтёрство, патриотические акции, ЗОЖ и др.)",
AA2="Следование установленным требованиям и правилам",
AA2="Отказываюсь от своего мнения в пользу мнения более авторитетного человека",
AA2="Я исполнительный (-ая), следую правилам",
AA2="От влиятельных людей, которые помогают продвигаться к успеху",
AA2="Руководства школы и учителей, которые допускают травлю",
AA2="Вопросы, которые сам учитель считает наиболее важными по данной теме",
AA2="Если учитель сказал, то надо обязательно участвовать",
AA2="Устанавливаться руководством школы",
AA2="Объяснил (-а) бы, что на подобные праздники положено одеваться в соответствии со школьными правилами",
AA2="Авторитетные и значимые люди – например, вышестоящие руководители",
AA2="Обращаюсь к человеку, который знает, как правильно поступить",
AA2="Преклонение перед руководителем, следование исключительно инструкциям от него",
AA2="В результате четкого выполнения поставленной задачи",
AA2="Лучше обратиться к тому, кто может за меня решить, как преодолеть трудности",
AA2="Ничего не обсуждать – решение за школьной администрацией",
AA2="Получать высокие баллы на контрольных и экзаменах",
AA2="Принять меры административного характера",
AA2="Решаю задачи, которые передо мной поставлены",
AA2="Спрашиваю у вышестоящего руководства, как это лучше сделать",
AA2="С вышестоящим руководителем или другим авторитетным человеком, который точно знает, как правильно поступить"
),"1",
IF(OR(AA2="Соблюдение традиций (сложившихся обычаев, проверенных временем образцов)",
AA2="Конкуренция вредна, она разрушает сложившиеся отношения",
AA2="Бог дал родню, а чёрт вражду",
AA2="Так, как принято в школе (например, по алфавиту, по росту, мальчик с девочкой и т. п.)",
AA2="Чтобы дети вели себя «как положено»",
AA2="Так же, как их обычно разрешали",
AA2="Увлечения родных и близких, поддержка семейных хобби (сбор грибов, рыбалка, настольные игры и т. п.)",
AA2="Опора на мудрость и опыт старшего поколения",
AA2="Сохраняю своё личное мнение втайне, чтобы не нарушить сложившийся порядок",
AA2="Я следую традициям, не люблю изменения",
AA2="От семьи, в которой человек родился",
AA2="Ничья. Так сложились обстоятельства",
AA2="Типичные вопросы, которые задают практически на всех уроках",
AA2="Если он достойно выступит, им будут гордиться дома. Посоветую участвовать",
AA2="Оставаться неизменными, ведь они проверены временем",
AA2="Дал (-а) бы конкретный совет, я старше, мне виднее",
AA2="Никто, жизнь каждого человека предопределена свыше",
AA2="Действую так же, как действовало старшее поколение в подобной ситуации",
AA2="Избегание любых изменений, боязнь нового",
AA2="Благодаря удаче",
AA2="Чтобы преодолеть трудности, нужно дождаться благоприятной для этого ситуации",
AA2="Оставить те кружки и секции, которые уже есть в школе",
AA2="Быть не хуже других, не отставать",
AA2="Спокойно отнестись к этой ситуации, потому что в школе всегда были, есть и будут такие ученики",
AA2="В нашей семье есть традиции (ходим в театр, готовим обед и т. п.)",
AA2="Узнаю, как подобную работу делали раньше",
AA2="С близкими, которые хорошо меня знают и понимают, что можно предпринять",
),
"2",
IF(OR(AA2="Принятие решения совместно с другими людьми",
AA2="Конкуренция хороша до тех пор, пока полезна для всего коллектива",
AA2="Один в поле не воин",
AA2="Учителю (классному руководителю) стоит обсудить этот вопрос с классом, вместе выработать и принять общее решение",
AA2="Чтобы дети учились взаимодействовать",
AA2="Обсуждать конфликт среди одноклассников и стараться найти решение, с которым большинство согласится",
AA2="Интересы друзей, благодаря которым всегда есть общие темы для разговора и повод провести время вместе",
AA2="Работа в группе, команде",
AA2="Признаю право принять решение большинством голосов",
AA2="Я люблю работать в коллективе",
AA2="От того, в каком коллективе работает или учится человек",
AA2="Всего коллектива, в котором есть случаи травли",
AA2="Вопросы, ответы на которые ученики могут обсудить совместно",
AA2="Если кто-то еще из класса будет готовиться и участвовать, посоветую присоединиться",
AA2="Приниматься решением всего школьного коллектива",
AA2="Предложил (-а) бы обсудить в классе и решить, в чем лучше всего прийти",
AA2="Коллектив – друзья, коллеги и/или др.",
AA2="Иду в компанию к друзьям, знакомым или коллегам, чтобы обсудить то, что тревожит",
AA2="Подстраивание под мнение большинства, отсутствие своей позиции и своего мнения",
AA2="Благодаря слаженной работе команды, сотрудничеству с другими людьми",
AA2="С трудностями нужно справляться сообща",
AA2="Открыть кружки и секции, которые интересны большинству",
AA2="Учиться общаться с людьми",
AA2="Обсудить ситуацию в классе",
AA2="Всегда по-разному, главное, чтобы в компании (друзей, близких, родных и т. д.)",
AA2="Обсуждаю в коллективе",
AA2="С друзьями или знакомыми (несколькими людьми)"
),
"3","4")))</f>
        <v>4</v>
      </c>
      <c r="BC2" s="5" t="str">
        <f t="shared" ref="BC2:BF4" si="7">IF(OR(AB2="Следование правилам и требованиям",
AB2="Конкуренция помогает человеку занять лучшее место в жизни, влиять на других людей",
AB2="Жираф большой – ему видней",
AB2="Так, как решил учитель (классный руководитель), который хорошо знает учеников",
AB2="Чтобы дети выполняли требования учителя",
AB2="Привлекать к их разрешению педагогов и руководство школы, которые отвечают за дисциплину",
AB2="Направления, которые сейчас актуальны и поощряются в стране (например, волонтёрство, патриотические акции, ЗОЖ и др.)",
AB2="Следование установленным требованиям и правилам",
AB2="Отказываюсь от своего мнения в пользу мнения более авторитетного человека",
AB2="Я исполнительный (-ая), следую правилам",
AB2="От влиятельных людей, которые помогают продвигаться к успеху",
AB2="Руководства школы и учителей, которые допускают травлю",
AB2="Вопросы, которые сам учитель считает наиболее важными по данной теме",
AB2="Если учитель сказал, то надо обязательно участвовать",
AB2="Устанавливаться руководством школы",
AB2="Объяснил (-а) бы, что на подобные праздники положено одеваться в соответствии со школьными правилами",
AB2="Авторитетные и значимые люди – например, вышестоящие руководители",
AB2="Обращаюсь к человеку, который знает, как правильно поступить",
AB2="Преклонение перед руководителем, следование исключительно инструкциям от него",
AB2="В результате четкого выполнения поставленной задачи",
AB2="Лучше обратиться к тому, кто может за меня решить, как преодолеть трудности",
AB2="Ничего не обсуждать – решение за школьной администрацией",
AB2="Получать высокие баллы на контрольных и экзаменах",
AB2="Принять меры административного характера",
AB2="Решаю задачи, которые передо мной поставлены",
AB2="Спрашиваю у вышестоящего руководства, как это лучше сделать",
AB2="С вышестоящим руководителем или другим авторитетным человеком, который точно знает, как правильно поступить"
),"1",
IF(OR(AB2="Соблюдение традиций (сложившихся обычаев, проверенных временем образцов)",
AB2="Конкуренция вредна, она разрушает сложившиеся отношения",
AB2="Бог дал родню, а чёрт вражду",
AB2="Так, как принято в школе (например, по алфавиту, по росту, мальчик с девочкой и т. п.)",
AB2="Чтобы дети вели себя «как положено»",
AB2="Так же, как их обычно разрешали",
AB2="Увлечения родных и близких, поддержка семейных хобби (сбор грибов, рыбалка, настольные игры и т. п.)",
AB2="Опора на мудрость и опыт старшего поколения",
AB2="Сохраняю своё личное мнение втайне, чтобы не нарушить сложившийся порядок",
AB2="Я следую традициям, не люблю изменения",
AB2="От семьи, в которой человек родился",
AB2="Ничья. Так сложились обстоятельства",
AB2="Типичные вопросы, которые задают практически на всех уроках",
AB2="Если он достойно выступит, им будут гордиться дома. Посоветую участвовать",
AB2="Оставаться неизменными, ведь они проверены временем",
AB2="Дал (-а) бы конкретный совет, я старше, мне виднее",
AB2="Никто, жизнь каждого человека предопределена свыше",
AB2="Действую так же, как действовало старшее поколение в подобной ситуации",
AB2="Избегание любых изменений, боязнь нового",
AB2="Благодаря удаче",
AB2="Чтобы преодолеть трудности, нужно дождаться благоприятной для этого ситуации",
AB2="Оставить те кружки и секции, которые уже есть в школе",
AB2="Быть не хуже других, не отставать",
AB2="Спокойно отнестись к этой ситуации, потому что в школе всегда были, есть и будут такие ученики",
AB2="В нашей семье есть традиции (ходим в театр, готовим обед и т. п.)",
AB2="Узнаю, как подобную работу делали раньше",
AB2="С близкими, которые хорошо меня знают и понимают, что можно предпринять",
),
"2",
IF(OR(AB2="Принятие решения совместно с другими людьми",
AB2="Конкуренция хороша до тех пор, пока полезна для всего коллектива",
AB2="Один в поле не воин",
AB2="Учителю (классному руководителю) стоит обсудить этот вопрос с классом, вместе выработать и принять общее решение",
AB2="Чтобы дети учились взаимодействовать",
AB2="Обсуждать конфликт среди одноклассников и стараться найти решение, с которым большинство согласится",
AB2="Интересы друзей, благодаря которым всегда есть общие темы для разговора и повод провести время вместе",
AB2="Работа в группе, команде",
AB2="Признаю право принять решение большинством голосов",
AB2="Я люблю работать в коллективе",
AB2="От того, в каком коллективе работает или учится человек",
AB2="Всего коллектива, в котором есть случаи травли",
AB2="Вопросы, ответы на которые ученики могут обсудить совместно",
AB2="Если кто-то еще из класса будет готовиться и участвовать, посоветую присоединиться",
AB2="Приниматься решением всего школьного коллектива",
AB2="Предложил (-а) бы обсудить в классе и решить, в чем лучше всего прийти",
AB2="Коллектив – друзья, коллеги и/или др.",
AB2="Иду в компанию к друзьям, знакомым или коллегам, чтобы обсудить то, что тревожит",
AB2="Подстраивание под мнение большинства, отсутствие своей позиции и своего мнения",
AB2="Благодаря слаженной работе команды, сотрудничеству с другими людьми",
AB2="С трудностями нужно справляться сообща",
AB2="Открыть кружки и секции, которые интересны большинству",
AB2="Учиться общаться с людьми",
AB2="Обсудить ситуацию в классе",
AB2="Всегда по-разному, главное, чтобы в компании (друзей, близких, родных и т. д.)",
AB2="Обсуждаю в коллективе",
AB2="С друзьями или знакомыми (несколькими людьми)"
),
"3","4")))</f>
        <v>4</v>
      </c>
      <c r="BD2" s="5" t="str">
        <f t="shared" si="7"/>
        <v>1</v>
      </c>
      <c r="BE2" s="5" t="str">
        <f t="shared" si="7"/>
        <v>3</v>
      </c>
      <c r="BF2" s="5" t="str">
        <f t="shared" si="7"/>
        <v>3</v>
      </c>
      <c r="BG2" s="5" t="str">
        <f t="shared" ref="BG2:BG4" si="8">IF(OR(AF2="Следование правилам и требованиям",
AF2="Конкуренция помогает человеку занять лучшее место в жизни, влиять на других людей",
AF2="Жираф большой – ему видней",
AF2="Так, как решил учитель (классный руководитель), который хорошо знает учеников",
AF2="Чтобы дети выполняли требования учителя",
AF2="Привлекать к их разрешению педагогов и руководство школы, которые отвечают за дисциплину",
AF2="Направления, которые сейчас актуальны и поощряются в стране (например, волонтёрство, патриотические акции, ЗОЖ и др.)",
AF2="Следование установленным требованиям и правилам",
AF2="Отказываюсь от своего мнения в пользу мнения более авторитетного человека",
AF2="Я исполнительный (-ая), следую правилам",
AF2="От влиятельных людей, которые помогают продвигаться к успеху",
AF2="Руководства школы и учителей, которые допускают травлю",
AF2="Вопросы, которые сам учитель считает наиболее важными по данной теме",
AF2="Если учитель сказал, то надо обязательно участвовать",
AF2="Устанавливаться руководством школы",
AF2="Объяснил (-а) бы, что на подобные праздники положено одеваться в соответствии со школьными правилами",
AF2="Авторитетные и значимые люди – например, вышестоящие руководители",
AF2="Обращаюсь к человеку, который знает, как правильно поступить",
AF2="Преклонение перед руководителем, следование исключительно инструкциям от него",
AF2="В результате четкого выполнения поставленной задачи",
AF2="Лучше обратиться к тому, кто может за меня решить, как преодолеть трудности",
AF2="Ничего не обсуждать – решение за школьной администрацией",
AF2="Получать высокие баллы на контрольных и экзаменах",
AF2="Принять меры административного характера",
AF2="Решаю задачи, которые передо мной поставлены",
AF2="Спрашиваю у вышестоящего руководства, как это лучше сделать",
AF2="С вышестоящим руководителем или другим авторитетным человеком, который точно знает, как правильно поступить"
),"1",
IF(OR(AF2="Соблюдение традиций (сложившихся обычаев, проверенных временем образцов)",
AF2="Конкуренция вредна, она разрушает сложившиеся отношения",
AF2="Бог дал родню, а чёрт вражду",
AF2="Так, как принято в школе (например, по алфавиту, по росту, мальчик с девочкой и т. п.)",
AF2="Чтобы дети вели себя «как положено»",
AF2="Так же, как их обычно разрешали",
AF2="Увлечения родных и близких, поддержка семейных хобби (сбор грибов, рыбалка, настольные игры и т. п.)",
AF2="Опора на мудрость и опыт старшего поколения",
AF2="Сохраняю своё личное мнение втайне, чтобы не нарушить сложившийся порядок",
AF2="Я следую традициям, не люблю изменения",
AF2="От семьи, в которой человек родился",
AF2="Ничья. Так сложились обстоятельства",
AF2="Типичные вопросы, которые задают практически на всех уроках",
AF2="Если он достойно выступит, им будут гордиться дома. Посоветую участвовать",
AF2="Оставаться неизменными, ведь они проверены временем",
AF2="Дал (-а) бы конкретный совет, я старше, мне виднее",
AF2="Никто, жизнь каждого человека предопределена свыше",
AF2="Действую так же, как действовало старшее поколение в подобной ситуации",
AF2="Избегание любых изменений, боязнь нового",
AF2="Благодаря удаче",
AF2="Чтобы преодолеть трудности, нужно дождаться благоприятной для этого ситуации",
AF2="Оставить те кружки и секции, которые уже есть в школе",
AF2="Быть не хуже других, не отставать",
AF2="Спокойно отнестись к этой ситуации, потому что в школе всегда были, есть и будут такие ученики",
AF2="В нашей семье есть традиции (ходим в театр, готовим обед и т. п.)",
AF2="Узнаю, как подобную работу делали раньше",
AF2="С близкими, которые хорошо меня знают и понимают, что можно предпринять",
),
"2",
IF(OR(AF2="Принятие решения совместно с другими людьми",
AF2="Конкуренция хороша до тех пор, пока полезна для всего коллектива",
AF2="Один в поле не воин",
AF2="Учителю (классному руководителю) стоит обсудить этот вопрос с классом, вместе выработать и принять общее решение",
AF2="Чтобы дети учились взаимодействовать",
AF2="Обсуждать конфликт среди одноклассников и стараться найти решение, с которым большинство согласится",
AF2="Интересы друзей, благодаря которым всегда есть общие темы для разговора и повод провести время вместе",
AF2="Работа в группе, команде",
AF2="Признаю право принять решение большинством голосов",
AF2="Я люблю работать в коллективе",
AF2="От того, в каком коллективе работает или учится человек",
AF2="Всего коллектива, в котором есть случаи травли",
AF2="Вопросы, ответы на которые ученики могут обсудить совместно",
AF2="Если кто-то еще из класса будет готовиться и участвовать, посоветую присоединиться",
AF2="Приниматься решением всего школьного коллектива",
AF2="Предложил (-а) бы обсудить в классе и решить, в чем лучше всего прийти",
AF2="Коллектив – друзья, коллеги и/или др.",
AF2="Иду в компанию к друзьям, знакомым или коллегам, чтобы обсудить то, что тревожит",
AF2="Подстраивание под мнение большинства, отсутствие своей позиции и своего мнения",
AF2="Благодаря слаженной работе команды, сотрудничеству с другими людьми",
AF2="С трудностями нужно справляться сообща",
AF2="Открыть кружки и секции, которые интересны большинству",
AF2="Учиться общаться с людьми",
AF2="Обсудить ситуацию в классе",
AF2="Всегда по-разному, главное, чтобы в компании (друзей, близких, родных и т. д.)",
AF2="Обсуждаю в коллективе",
AF2="С друзьями или знакомыми (несколькими людьми)"
),
"3","4")))</f>
        <v>4</v>
      </c>
      <c r="BH2" s="5" t="str">
        <f t="shared" ref="BH2:BK4" si="9">IF(OR(AG2="Следование правилам и требованиям",
AG2="Конкуренция помогает человеку занять лучшее место в жизни, влиять на других людей",
AG2="Жираф большой – ему видней",
AG2="Так, как решил учитель (классный руководитель), который хорошо знает учеников",
AG2="Чтобы дети выполняли требования учителя",
AG2="Привлекать к их разрешению педагогов и руководство школы, которые отвечают за дисциплину",
AG2="Направления, которые сейчас актуальны и поощряются в стране (например, волонтёрство, патриотические акции, ЗОЖ и др.)",
AG2="Следование установленным требованиям и правилам",
AG2="Отказываюсь от своего мнения в пользу мнения более авторитетного человека",
AG2="Я исполнительный (-ая), следую правилам",
AG2="От влиятельных людей, которые помогают продвигаться к успеху",
AG2="Руководства школы и учителей, которые допускают травлю",
AG2="Вопросы, которые сам учитель считает наиболее важными по данной теме",
AG2="Если учитель сказал, то надо обязательно участвовать",
AG2="Устанавливаться руководством школы",
AG2="Объяснил (-а) бы, что на подобные праздники положено одеваться в соответствии со школьными правилами",
AG2="Авторитетные и значимые люди – например, вышестоящие руководители",
AG2="Обращаюсь к человеку, который знает, как правильно поступить",
AG2="Преклонение перед руководителем, следование исключительно инструкциям от него",
AG2="В результате четкого выполнения поставленной задачи",
AG2="Лучше обратиться к тому, кто может за меня решить, как преодолеть трудности",
AG2="Ничего не обсуждать – решение за школьной администрацией",
AG2="Получать высокие баллы на контрольных и экзаменах",
AG2="Принять меры административного характера",
AG2="Решаю задачи, которые передо мной поставлены",
AG2="Спрашиваю у вышестоящего руководства, как это лучше сделать",
AG2="С вышестоящим руководителем или другим авторитетным человеком, который точно знает, как правильно поступить"
),"1",
IF(OR(AG2="Соблюдение традиций (сложившихся обычаев, проверенных временем образцов)",
AG2="Конкуренция вредна, она разрушает сложившиеся отношения",
AG2="Бог дал родню, а чёрт вражду",
AG2="Так, как принято в школе (например, по алфавиту, по росту, мальчик с девочкой и т. п.)",
AG2="Чтобы дети вели себя «как положено»",
AG2="Так же, как их обычно разрешали",
AG2="Увлечения родных и близких, поддержка семейных хобби (сбор грибов, рыбалка, настольные игры и т. п.)",
AG2="Опора на мудрость и опыт старшего поколения",
AG2="Сохраняю своё личное мнение втайне, чтобы не нарушить сложившийся порядок",
AG2="Я следую традициям, не люблю изменения",
AG2="От семьи, в которой человек родился",
AG2="Ничья. Так сложились обстоятельства",
AG2="Типичные вопросы, которые задают практически на всех уроках",
AG2="Если он достойно выступит, им будут гордиться дома. Посоветую участвовать",
AG2="Оставаться неизменными, ведь они проверены временем",
AG2="Дал (-а) бы конкретный совет, я старше, мне виднее",
AG2="Никто, жизнь каждого человека предопределена свыше",
AG2="Действую так же, как действовало старшее поколение в подобной ситуации",
AG2="Избегание любых изменений, боязнь нового",
AG2="Благодаря удаче",
AG2="Чтобы преодолеть трудности, нужно дождаться благоприятной для этого ситуации",
AG2="Оставить те кружки и секции, которые уже есть в школе",
AG2="Быть не хуже других, не отставать",
AG2="Спокойно отнестись к этой ситуации, потому что в школе всегда были, есть и будут такие ученики",
AG2="В нашей семье есть традиции (ходим в театр, готовим обед и т. п.)",
AG2="Узнаю, как подобную работу делали раньше",
AG2="С близкими, которые хорошо меня знают и понимают, что можно предпринять",
),
"2",
IF(OR(AG2="Принятие решения совместно с другими людьми",
AG2="Конкуренция хороша до тех пор, пока полезна для всего коллектива",
AG2="Один в поле не воин",
AG2="Учителю (классному руководителю) стоит обсудить этот вопрос с классом, вместе выработать и принять общее решение",
AG2="Чтобы дети учились взаимодействовать",
AG2="Обсуждать конфликт среди одноклассников и стараться найти решение, с которым большинство согласится",
AG2="Интересы друзей, благодаря которым всегда есть общие темы для разговора и повод провести время вместе",
AG2="Работа в группе, команде",
AG2="Признаю право принять решение большинством голосов",
AG2="Я люблю работать в коллективе",
AG2="От того, в каком коллективе работает или учится человек",
AG2="Всего коллектива, в котором есть случаи травли",
AG2="Вопросы, ответы на которые ученики могут обсудить совместно",
AG2="Если кто-то еще из класса будет готовиться и участвовать, посоветую присоединиться",
AG2="Приниматься решением всего школьного коллектива",
AG2="Предложил (-а) бы обсудить в классе и решить, в чем лучше всего прийти",
AG2="Коллектив – друзья, коллеги и/или др.",
AG2="Иду в компанию к друзьям, знакомым или коллегам, чтобы обсудить то, что тревожит",
AG2="Подстраивание под мнение большинства, отсутствие своей позиции и своего мнения",
AG2="Благодаря слаженной работе команды, сотрудничеству с другими людьми",
AG2="С трудностями нужно справляться сообща",
AG2="Открыть кружки и секции, которые интересны большинству",
AG2="Учиться общаться с людьми",
AG2="Обсудить ситуацию в классе",
AG2="Всегда по-разному, главное, чтобы в компании (друзей, близких, родных и т. д.)",
AG2="Обсуждаю в коллективе",
AG2="С друзьями или знакомыми (несколькими людьми)"
),
"3","4")))</f>
        <v>4</v>
      </c>
      <c r="BI2" s="5" t="str">
        <f t="shared" si="9"/>
        <v>3</v>
      </c>
      <c r="BJ2" s="5" t="str">
        <f t="shared" si="9"/>
        <v>2</v>
      </c>
      <c r="BK2" s="5" t="str">
        <f t="shared" si="9"/>
        <v>3</v>
      </c>
      <c r="BL2" s="5" t="str">
        <f t="shared" ref="BL2:BL4" si="10">IF(OR(AK2="Следование правилам и требованиям",
AK2="Конкуренция помогает человеку занять лучшее место в жизни, влиять на других людей",
AK2="Жираф большой – ему видней",
AK2="Так, как решил учитель (классный руководитель), который хорошо знает учеников",
AK2="Чтобы дети выполняли требования учителя",
AK2="Привлекать к их разрешению педагогов и руководство школы, которые отвечают за дисциплину",
AK2="Направления, которые сейчас актуальны и поощряются в стране (например, волонтёрство, патриотические акции, ЗОЖ и др.)",
AK2="Следование установленным требованиям и правилам",
AK2="Отказываюсь от своего мнения в пользу мнения более авторитетного человека",
AK2="Я исполнительный (-ая), следую правилам",
AK2="От влиятельных людей, которые помогают продвигаться к успеху",
AK2="Руководства школы и учителей, которые допускают травлю",
AK2="Вопросы, которые сам учитель считает наиболее важными по данной теме",
AK2="Если учитель сказал, то надо обязательно участвовать",
AK2="Устанавливаться руководством школы",
AK2="Объяснил (-а) бы, что на подобные праздники положено одеваться в соответствии со школьными правилами",
AK2="Авторитетные и значимые люди – например, вышестоящие руководители",
AK2="Обращаюсь к человеку, который знает, как правильно поступить",
AK2="Преклонение перед руководителем, следование исключительно инструкциям от него",
AK2="В результате четкого выполнения поставленной задачи",
AK2="Лучше обратиться к тому, кто может за меня решить, как преодолеть трудности",
AK2="Ничего не обсуждать – решение за школьной администрацией",
AK2="Получать высокие баллы на контрольных и экзаменах",
AK2="Принять меры административного характера",
AK2="Решаю задачи, которые передо мной поставлены",
AK2="Спрашиваю у вышестоящего руководства, как это лучше сделать",
AK2="С вышестоящим руководителем или другим авторитетным человеком, который точно знает, как правильно поступить"
),"1",
IF(OR(AK2="Соблюдение традиций (сложившихся обычаев, проверенных временем образцов)",
AK2="Конкуренция вредна, она разрушает сложившиеся отношения",
AK2="Бог дал родню, а чёрт вражду",
AK2="Так, как принято в школе (например, по алфавиту, по росту, мальчик с девочкой и т. п.)",
AK2="Чтобы дети вели себя «как положено»",
AK2="Так же, как их обычно разрешали",
AK2="Увлечения родных и близких, поддержка семейных хобби (сбор грибов, рыбалка, настольные игры и т. п.)",
AK2="Опора на мудрость и опыт старшего поколения",
AK2="Сохраняю своё личное мнение втайне, чтобы не нарушить сложившийся порядок",
AK2="Я следую традициям, не люблю изменения",
AK2="От семьи, в которой человек родился",
AK2="Ничья. Так сложились обстоятельства",
AK2="Типичные вопросы, которые задают практически на всех уроках",
AK2="Если он достойно выступит, им будут гордиться дома. Посоветую участвовать",
AK2="Оставаться неизменными, ведь они проверены временем",
AK2="Дал (-а) бы конкретный совет, я старше, мне виднее",
AK2="Никто, жизнь каждого человека предопределена свыше",
AK2="Действую так же, как действовало старшее поколение в подобной ситуации",
AK2="Избегание любых изменений, боязнь нового",
AK2="Благодаря удаче",
AK2="Чтобы преодолеть трудности, нужно дождаться благоприятной для этого ситуации",
AK2="Оставить те кружки и секции, которые уже есть в школе",
AK2="Быть не хуже других, не отставать",
AK2="Спокойно отнестись к этой ситуации, потому что в школе всегда были, есть и будут такие ученики",
AK2="В нашей семье есть традиции (ходим в театр, готовим обед и т. п.)",
AK2="Узнаю, как подобную работу делали раньше",
AK2="С близкими, которые хорошо меня знают и понимают, что можно предпринять",
),
"2",
IF(OR(AK2="Принятие решения совместно с другими людьми",
AK2="Конкуренция хороша до тех пор, пока полезна для всего коллектива",
AK2="Один в поле не воин",
AK2="Учителю (классному руководителю) стоит обсудить этот вопрос с классом, вместе выработать и принять общее решение",
AK2="Чтобы дети учились взаимодействовать",
AK2="Обсуждать конфликт среди одноклассников и стараться найти решение, с которым большинство согласится",
AK2="Интересы друзей, благодаря которым всегда есть общие темы для разговора и повод провести время вместе",
AK2="Работа в группе, команде",
AK2="Признаю право принять решение большинством голосов",
AK2="Я люблю работать в коллективе",
AK2="От того, в каком коллективе работает или учится человек",
AK2="Всего коллектива, в котором есть случаи травли",
AK2="Вопросы, ответы на которые ученики могут обсудить совместно",
AK2="Если кто-то еще из класса будет готовиться и участвовать, посоветую присоединиться",
AK2="Приниматься решением всего школьного коллектива",
AK2="Предложил (-а) бы обсудить в классе и решить, в чем лучше всего прийти",
AK2="Коллектив – друзья, коллеги и/или др.",
AK2="Иду в компанию к друзьям, знакомым или коллегам, чтобы обсудить то, что тревожит",
AK2="Подстраивание под мнение большинства, отсутствие своей позиции и своего мнения",
AK2="Благодаря слаженной работе команды, сотрудничеству с другими людьми",
AK2="С трудностями нужно справляться сообща",
AK2="Открыть кружки и секции, которые интересны большинству",
AK2="Учиться общаться с людьми",
AK2="Обсудить ситуацию в классе",
AK2="Всегда по-разному, главное, чтобы в компании (друзей, близких, родных и т. д.)",
AK2="Обсуждаю в коллективе",
AK2="С друзьями или знакомыми (несколькими людьми)"
),
"3","4")))</f>
        <v>1</v>
      </c>
      <c r="BM2" s="7">
        <f>COUNTIF(Таблица1[[#This Row],[Ключ 1-1]:[Ключ 1-27]],"1")</f>
        <v>2</v>
      </c>
      <c r="BN2" s="7">
        <f>COUNTIF(Таблица1[[#This Row],[Ключ 1-1]:[Ключ 1-27]],"2")</f>
        <v>1</v>
      </c>
      <c r="BO2" s="7">
        <f>COUNTIF(Таблица1[[#This Row],[Ключ 1-1]:[Ключ 1-27]],"3")</f>
        <v>17</v>
      </c>
      <c r="BP2" s="7">
        <f>COUNTIF(Таблица1[[#This Row],[Ключ 1-1]:[Ключ 1-27]],"4")</f>
        <v>7</v>
      </c>
      <c r="BQ2" s="14">
        <f>COUNTIF(Таблица1[[#This Row],[Ключ 1-1]],"1")+COUNTIF(Таблица1[[#This Row],[Ключ 1-4]],"1")+COUNTIF(Таблица1[[#This Row],[Ключ 1-7]],"1")+COUNTIF(Таблица1[[#This Row],[Ключ 1-10]],"1")+COUNTIF(Таблица1[[#This Row],[Ключ 1-13]],"1")+COUNTIF(Таблица1[[#This Row],[Ключ 1-16]],"1")+COUNTIF(Таблица1[[#This Row],[Ключ 1-19]],"1")+COUNTIF(Таблица1[[#This Row],[Ключ 1-22]],"1")+COUNTIF(Таблица1[[#This Row],[Ключ 1-25]],"1")</f>
        <v>1</v>
      </c>
      <c r="BR2" s="14">
        <f>COUNTIF(Таблица1[[#This Row],[Ключ 1-1]],"2")+COUNTIF(Таблица1[[#This Row],[Ключ 1-4]],"2")+COUNTIF(Таблица1[[#This Row],[Ключ 1-7]],"2")+COUNTIF(Таблица1[[#This Row],[Ключ 1-10]],"2")+COUNTIF(Таблица1[[#This Row],[Ключ 1-13]],"2")+COUNTIF(Таблица1[[#This Row],[Ключ 1-16]],"2")+COUNTIF(Таблица1[[#This Row],[Ключ 1-19]],"2")+COUNTIF(Таблица1[[#This Row],[Ключ 1-22]],"2")+COUNTIF(Таблица1[[#This Row],[Ключ 1-25]],"2")</f>
        <v>1</v>
      </c>
      <c r="BS2" s="14">
        <f>COUNTIF(Таблица1[[#This Row],[Ключ 1-1]],"3")+COUNTIF(Таблица1[[#This Row],[Ключ 1-4]],"3")+COUNTIF(Таблица1[[#This Row],[Ключ 1-7]],"3")+COUNTIF(Таблица1[[#This Row],[Ключ 1-10]],"3")+COUNTIF(Таблица1[[#This Row],[Ключ 1-13]],"3")+COUNTIF(Таблица1[[#This Row],[Ключ 1-16]],"3")+COUNTIF(Таблица1[[#This Row],[Ключ 1-19]],"3")+COUNTIF(Таблица1[[#This Row],[Ключ 1-22]],"3")+COUNTIF(Таблица1[[#This Row],[Ключ 1-25]],"3")</f>
        <v>5</v>
      </c>
      <c r="BT2" s="14">
        <f>COUNTIF(Таблица1[[#This Row],[Ключ 1-1]],"4")+COUNTIF(Таблица1[[#This Row],[Ключ 1-4]],"4")+COUNTIF(Таблица1[[#This Row],[Ключ 1-7]],"4")+COUNTIF(Таблица1[[#This Row],[Ключ 1-10]],"4")+COUNTIF(Таблица1[[#This Row],[Ключ 1-13]],"4")+COUNTIF(Таблица1[[#This Row],[Ключ 1-16]],"4")+COUNTIF(Таблица1[[#This Row],[Ключ 1-19]],"4")+COUNTIF(Таблица1[[#This Row],[Ключ 1-22]],"4")+COUNTIF(Таблица1[[#This Row],[Ключ 1-25]],"4")</f>
        <v>2</v>
      </c>
      <c r="BU2" s="5">
        <f>COUNTIF(Таблица1[[#This Row],[Ключ 1-2]],"1")+COUNTIF(Таблица1[[#This Row],[Ключ 1-5]],"1")+COUNTIF(Таблица1[[#This Row],[Ключ 1-8]],"1")+COUNTIF(Таблица1[[#This Row],[Ключ 1-11]],"1")+COUNTIF(Таблица1[[#This Row],[Ключ 1-14]],"1")+COUNTIF(Таблица1[[#This Row],[Ключ 1-17]],"1")+COUNTIF(Таблица1[[#This Row],[Ключ 1-20]],"1")+COUNTIF(Таблица1[[#This Row],[Ключ 1-23]],"1")+COUNTIF(Таблица1[[#This Row],[Ключ 1-26]],"1")</f>
        <v>0</v>
      </c>
      <c r="BV2" s="5">
        <f>COUNTIF(Таблица1[[#This Row],[Ключ 1-2]],"2")+COUNTIF(Таблица1[[#This Row],[Ключ 1-5]],"2")+COUNTIF(Таблица1[[#This Row],[Ключ 1-8]],"2")+COUNTIF(Таблица1[[#This Row],[Ключ 1-11]],"2")+COUNTIF(Таблица1[[#This Row],[Ключ 1-14]],"2")+COUNTIF(Таблица1[[#This Row],[Ключ 1-17]],"2")+COUNTIF(Таблица1[[#This Row],[Ключ 1-20]],"2")+COUNTIF(Таблица1[[#This Row],[Ключ 1-23]],"2")+COUNTIF(Таблица1[[#This Row],[Ключ 1-26]],"2")</f>
        <v>0</v>
      </c>
      <c r="BW2" s="5">
        <f>COUNTIF(Таблица1[[#This Row],[Ключ 1-2]],"3")+COUNTIF(Таблица1[[#This Row],[Ключ 1-5]],"3")+COUNTIF(Таблица1[[#This Row],[Ключ 1-8]],"3")+COUNTIF(Таблица1[[#This Row],[Ключ 1-11]],"3")+COUNTIF(Таблица1[[#This Row],[Ключ 1-14]],"3")+COUNTIF(Таблица1[[#This Row],[Ключ 1-17]],"3")+COUNTIF(Таблица1[[#This Row],[Ключ 1-20]],"3")+COUNTIF(Таблица1[[#This Row],[Ключ 1-23]],"3")+COUNTIF(Таблица1[[#This Row],[Ключ 1-26]],"3")</f>
        <v>5</v>
      </c>
      <c r="BX2" s="5">
        <f>COUNTIF(Таблица1[[#This Row],[Ключ 1-2]],"4")+COUNTIF(Таблица1[[#This Row],[Ключ 1-5]],"4")+COUNTIF(Таблица1[[#This Row],[Ключ 1-8]],"4")+COUNTIF(Таблица1[[#This Row],[Ключ 1-11]],"4")+COUNTIF(Таблица1[[#This Row],[Ключ 1-14]],"4")+COUNTIF(Таблица1[[#This Row],[Ключ 1-17]],"4")+COUNTIF(Таблица1[[#This Row],[Ключ 1-20]],"4")+COUNTIF(Таблица1[[#This Row],[Ключ 1-23]],"4")+COUNTIF(Таблица1[[#This Row],[Ключ 1-26]],"4")</f>
        <v>4</v>
      </c>
      <c r="BY2" s="14">
        <f>COUNTIF(Таблица1[[#This Row],[Ключ 1-3]],"1")+COUNTIF(Таблица1[[#This Row],[Ключ 1-6]],"1")+COUNTIF(Таблица1[[#This Row],[Ключ 1-9]],"1")+COUNTIF(Таблица1[[#This Row],[Ключ 1-12]],"1")+COUNTIF(Таблица1[[#This Row],[Ключ 1-15]],"1")+COUNTIF(Таблица1[[#This Row],[Ключ 1-18]],"1")+COUNTIF(Таблица1[[#This Row],[Ключ 1-21]],"1")+COUNTIF(Таблица1[[#This Row],[Ключ 1-24]],"1")+COUNTIF(Таблица1[[#This Row],[Ключ 1-27]],"1")</f>
        <v>1</v>
      </c>
      <c r="BZ2" s="14">
        <f>COUNTIF(Таблица1[[#This Row],[Ключ 1-3]],"2")+COUNTIF(Таблица1[[#This Row],[Ключ 1-6]],"2")+COUNTIF(Таблица1[[#This Row],[Ключ 1-9]],"2")+COUNTIF(Таблица1[[#This Row],[Ключ 1-12]],"2")+COUNTIF(Таблица1[[#This Row],[Ключ 1-15]],"2")+COUNTIF(Таблица1[[#This Row],[Ключ 1-18]],"2")+COUNTIF(Таблица1[[#This Row],[Ключ 1-21]],"2")+COUNTIF(Таблица1[[#This Row],[Ключ 1-24]],"2")+COUNTIF(Таблица1[[#This Row],[Ключ 1-27]],"2")</f>
        <v>0</v>
      </c>
      <c r="CA2" s="14">
        <f>COUNTIF(Таблица1[[#This Row],[Ключ 1-3]],"3")+COUNTIF(Таблица1[[#This Row],[Ключ 1-6]],"3")+COUNTIF(Таблица1[[#This Row],[Ключ 1-9]],"3")+COUNTIF(Таблица1[[#This Row],[Ключ 1-12]],"3")+COUNTIF(Таблица1[[#This Row],[Ключ 1-15]],"3")+COUNTIF(Таблица1[[#This Row],[Ключ 1-18]],"3")+COUNTIF(Таблица1[[#This Row],[Ключ 1-21]],"3")+COUNTIF(Таблица1[[#This Row],[Ключ 1-24]],"3")+COUNTIF(Таблица1[[#This Row],[Ключ 1-27]],"3")</f>
        <v>7</v>
      </c>
      <c r="CB2" s="14">
        <f>COUNTIF(Таблица1[[#This Row],[Ключ 1-3]],"4")+COUNTIF(Таблица1[[#This Row],[Ключ 1-6]],"4")+COUNTIF(Таблица1[[#This Row],[Ключ 1-9]],"4")+COUNTIF(Таблица1[[#This Row],[Ключ 1-12]],"4")+COUNTIF(Таблица1[[#This Row],[Ключ 1-15]],"4")+COUNTIF(Таблица1[[#This Row],[Ключ 1-18]],"4")+COUNTIF(Таблица1[[#This Row],[Ключ 1-21]],"4")+COUNTIF(Таблица1[[#This Row],[Ключ 1-24]],"4")+COUNTIF(Таблица1[[#This Row],[Ключ 1-27]],"4")</f>
        <v>1</v>
      </c>
      <c r="CC2" s="1" t="s">
        <v>86</v>
      </c>
      <c r="CD2" s="1" t="s">
        <v>87</v>
      </c>
      <c r="CE2" s="1" t="s">
        <v>88</v>
      </c>
      <c r="CF2" s="1" t="s">
        <v>89</v>
      </c>
      <c r="CG2" s="1" t="s">
        <v>90</v>
      </c>
      <c r="CH2" s="1" t="s">
        <v>119</v>
      </c>
      <c r="CI2" s="1" t="s">
        <v>92</v>
      </c>
      <c r="CJ2" s="1" t="s">
        <v>136</v>
      </c>
      <c r="CK2" s="1" t="s">
        <v>93</v>
      </c>
      <c r="CL2" s="1" t="s">
        <v>120</v>
      </c>
      <c r="CM2" s="1" t="s">
        <v>94</v>
      </c>
      <c r="CN2" s="1" t="s">
        <v>95</v>
      </c>
      <c r="CO2" s="1" t="s">
        <v>121</v>
      </c>
      <c r="CP2" s="1" t="s">
        <v>164</v>
      </c>
      <c r="CQ2" s="1" t="s">
        <v>98</v>
      </c>
      <c r="CR2" s="1" t="s">
        <v>139</v>
      </c>
      <c r="CS2" s="1" t="s">
        <v>123</v>
      </c>
      <c r="CT2" s="1" t="s">
        <v>101</v>
      </c>
      <c r="CU2" s="1" t="s">
        <v>102</v>
      </c>
      <c r="CV2" s="1" t="s">
        <v>137</v>
      </c>
      <c r="CW2" s="1" t="s">
        <v>103</v>
      </c>
      <c r="CX2" s="1" t="s">
        <v>131</v>
      </c>
      <c r="CY2" s="1" t="s">
        <v>165</v>
      </c>
      <c r="CZ2" s="1" t="s">
        <v>104</v>
      </c>
      <c r="DA2" s="1" t="s">
        <v>125</v>
      </c>
      <c r="DB2" s="1" t="s">
        <v>133</v>
      </c>
      <c r="DC2" s="1" t="s">
        <v>126</v>
      </c>
      <c r="DD2" s="7" t="str">
        <f t="shared" ref="DD2:DH4" si="11">IF(OR(CC2="Решения и распоряжения школьной администрации",
CC2="У нас реализуют задумки и инициативы школьной администрации, ответственно относятся к поручениям",
CC2="Относится к компетенции администрации школы",
CC2="Так, как скажет учитель (классный руководитель)",
CC2="Все стараются в первую очередь соблюдать дисциплину, слушать учителя",
CC2="К разрешению конфликта привлекается учитель / классный руководитель / завуч / директор",
CC2="События, в которых призывает поучаствовать вышестоящее руководство",
CC2="Образцовая самодисциплина и следование правилам",
CC2="Стараются убедить этих учителей, что важно согласиться с мнением более авторитетного человека",
CC2="В нашей школе строгая дисциплина, каждый должен соблюдать установленные правила",
CC2="Качественное и точное выполнение распоряжений администрации",
CC2="Как к проблеме, которая должна решаться руководством",
CC2="Задания, которые сам (-а) считаю важными по данной теме",
CC2="Те, кого отправил учитель (или школьная администрация)",
CC2="Правила устанавливаются руководством школы, и все следуют им",
CC2="Обращают внимание ученика на недопустимость нарушения Устава (правил) школы",
CC2="От контроля со стороны учителей и администрации",
CC2="Назначают ответственного, который занимается этой проблемой",
CC2="Тем, кто чётко выполняет распоряжения школьной администрации",
CC2="В школе чётко соблюдаются правила и всегда понятно, что от тебя требуется",
CC2="Обращаются к руководителю",
CC2="Руководство школы самостоятельно решает, какие кружки и секции открыть. Иногда это связано с пожеланиями вышестоящих органов",
CC2="Ставят двойку и сообщают родителям",
CC2="Принимают меры административного характера",
CC2="Делают то, что попросят педагоги или администрация",
CC2="Администрация решает, как это лучше сделать",
CC2="Сообщать руководству школы",
),"1",
IF(OR(CC2="Традиции, сложившиеся обычаи",
CC2="У нас осторожно относятся к любым изменениям, главное – спокойствие и постоянство",
CC2="Это обычное дело, учителя сами помирятся",
CC2="Так, как принято (по росту, мальчик – девочка и т. п.)",
CC2="Обычно все выполняют одинаковые задания, отвечают у доски",
CC2="Для таких ситуаций у нас есть проверенные временем решения",
CC2="Традиционные события нашей школы",
CC2="Уважение школьных традиций",
CC2="Призывают несогласных держать свое мнение при себе и не провоцировать конфликт",
CC2="В нашей школе всё стабильно, все стараются избегать любых изменений",
CC2="Участие в традиционных конкурсах и олимпиадах",
CC2="Как к неизбежной проблеме, которая может возникнуть в любом коллективе",
CC2="Типичные задания, к которым все привыкли",
CC2="Те, у кого есть опыт в этом",
CC2="Правила уже существуют долгие годы и остаются неизменными",
CC2="Стараются объяснить, что не надо выделяться",
CC2="От того, насколько в школе хранят традиции",
CC2="Стараются убедить его, что на самом деле всё не так плохо",
CC2="Тем, кто сохраняет и поддерживает сложившиеся традиции",
CC2="У школы богатый опыт, она сохраняет свои лучшие традиции",
CC2="Терпеливо ждут, когда трудности разрешатся сами собой",
CC2="Одни и те же кружки и секции работают из года в год. Как правило, новые не открывают",
CC2="Используют наказания, принятые в нашей школе",
CC2="Не заостряют на этом внимания – такие ситуации случаются и потом сходят на нет",
CC2="Всё как обычно, отдыхают",
CC2="С переменами не спешат, прежде всё хорошенько обдумывают",
CC2="Действовать так, как у нас принято, главное – не выносить сор из избы"
),
"2",
IF(OR(CC2="Коллективные обсуждения, договоренности и решения",
CC2="У нас любят вместе планировать дела и участвовать в общих активностях",
CC2="Касается всех, ведь конфликты отражаются на каждом члене коллектива",
CC2="Чаще всего учитель (классный руководитель) обсуждает этот вопрос с классом",
CC2="Все работают в группах, вместе выполняют задания и показывают совместный результат",
CC2="Конфликт обсуждается в классе, одноклассники и друзья помогают рассудить стороны",
CC2="События, в которых можно участвовать всем вместе и проявлять способности как команда",
CC2="Общительность, готовность сотрудничать с другими людьми и работать в команде",
CC2="Продолжают спор, чтобы прийти к общему решению",
CC2="В нашей школе все работают сообща, делятся друг с другом успехами и неудачами",
CC2="Достижения школьных команд и коллективов",
CC2="Как к общей проблеме всего коллектива",
CC2="Задания, которые можно выполнять вместе с одноклассниками",
CC2="Те, кого выдвинул коллектив",
CC2="Правила принимаются в коллективном обсуждении, когда все согласны с его результатами",
CC2="Обсуждают в классе",
CC2="От того, какие сложились отношения в коллективе",
CC2="Привлекают других учеников или учителей для поддержки",
CC2="Тем, кто с удовольствием работает в команде",
CC2="В школе все стараются понять друг друга и договориться",
CC2="Обсуждают трудности в коллективе и находят общее решение",
CC2="Опрашивают максимальное количество учеников и/или родителей. Открывают кружки и секции, актуальные для большинства",
CC2="Призывают не отставать от одноклассников",
CC2="Обсуждают ситуацию в коллективе",
CC2="Общаются с одноклассниками/друзьями, что-то делают вместе",
CC2="Классы (коллективы) обсуждают, предлагают общее решение",
CC2="Всем вместе решать проблему"
),
"3","4")))</f>
        <v>3</v>
      </c>
      <c r="DE2" s="7" t="str">
        <f t="shared" si="11"/>
        <v>3</v>
      </c>
      <c r="DF2" s="7" t="str">
        <f t="shared" si="11"/>
        <v>3</v>
      </c>
      <c r="DG2" s="7" t="str">
        <f t="shared" si="11"/>
        <v>3</v>
      </c>
      <c r="DH2" s="7" t="str">
        <f t="shared" si="11"/>
        <v>3</v>
      </c>
      <c r="DI2" s="7" t="str">
        <f t="shared" ref="DI2:DI4" si="12">IF(OR(CH2="Решения и распоряжения школьной администрации",
CH2="У нас реализуют задумки и инициативы школьной администрации, ответственно относятся к поручениям",
CH2="Относится к компетенции администрации школы",
CH2="Так, как скажет учитель (классный руководитель)",
CH2="Все стараются в первую очередь соблюдать дисциплину, слушать учителя",
CH2="К разрешению конфликта привлекается учитель / классный руководитель / завуч / директор",
CH2="События, в которых призывает поучаствовать вышестоящее руководство",
CH2="Образцовая самодисциплина и следование правилам",
CH2="Стараются убедить этих учителей, что важно согласиться с мнением более авторитетного человека",
CH2="В нашей школе строгая дисциплина, каждый должен соблюдать установленные правила",
CH2="Качественное и точное выполнение распоряжений администрации",
CH2="Как к проблеме, которая должна решаться руководством",
CH2="Задания, которые сам (-а) считаю важными по данной теме",
CH2="Те, кого отправил учитель (или школьная администрация)",
CH2="Правила устанавливаются руководством школы, и все следуют им",
CH2="Обращают внимание ученика на недопустимость нарушения Устава (правил) школы",
CH2="От контроля со стороны учителей и администрации",
CH2="Назначают ответственного, который занимается этой проблемой",
CH2="Тем, кто чётко выполняет распоряжения школьной администрации",
CH2="В школе чётко соблюдаются правила и всегда понятно, что от тебя требуется",
CH2="Обращаются к руководителю",
CH2="Руководство школы самостоятельно решает, какие кружки и секции открыть. Иногда это связано с пожеланиями вышестоящих органов",
CH2="Ставят двойку и сообщают родителям",
CH2="Принимают меры административного характера",
CH2="Делают то, что попросят педагоги или администрация",
CH2="Администрация решает, как это лучше сделать",
CH2="Сообщать руководству школы",
),"1",
IF(OR(CH2="Традиции, сложившиеся обычаи",
CH2="У нас осторожно относятся к любым изменениям, главное – спокойствие и постоянство",
CH2="Это обычное дело, учителя сами помирятся",
CH2="Так, как принято (по росту, мальчик – девочка и т. п.)",
CH2="Обычно все выполняют одинаковые задания, отвечают у доски",
CH2="Для таких ситуаций у нас есть проверенные временем решения",
CH2="Традиционные события нашей школы",
CH2="Уважение школьных традиций",
CH2="Призывают несогласных держать свое мнение при себе и не провоцировать конфликт",
CH2="В нашей школе всё стабильно, все стараются избегать любых изменений",
CH2="Участие в традиционных конкурсах и олимпиадах",
CH2="Как к неизбежной проблеме, которая может возникнуть в любом коллективе",
CH2="Типичные задания, к которым все привыкли",
CH2="Те, у кого есть опыт в этом",
CH2="Правила уже существуют долгие годы и остаются неизменными",
CH2="Стараются объяснить, что не надо выделяться",
CH2="От того, насколько в школе хранят традиции",
CH2="Стараются убедить его, что на самом деле всё не так плохо",
CH2="Тем, кто сохраняет и поддерживает сложившиеся традиции",
CH2="У школы богатый опыт, она сохраняет свои лучшие традиции",
CH2="Терпеливо ждут, когда трудности разрешатся сами собой",
CH2="Одни и те же кружки и секции работают из года в год. Как правило, новые не открывают",
CH2="Используют наказания, принятые в нашей школе",
CH2="Не заостряют на этом внимания – такие ситуации случаются и потом сходят на нет",
CH2="Всё как обычно, отдыхают",
CH2="С переменами не спешат, прежде всё хорошенько обдумывают",
CH2="Действовать так, как у нас принято, главное – не выносить сор из избы"
),
"2",
IF(OR(CH2="Коллективные обсуждения, договоренности и решения",
CH2="У нас любят вместе планировать дела и участвовать в общих активностях",
CH2="Касается всех, ведь конфликты отражаются на каждом члене коллектива",
CH2="Чаще всего учитель (классный руководитель) обсуждает этот вопрос с классом",
CH2="Все работают в группах, вместе выполняют задания и показывают совместный результат",
CH2="Конфликт обсуждается в классе, одноклассники и друзья помогают рассудить стороны",
CH2="События, в которых можно участвовать всем вместе и проявлять способности как команда",
CH2="Общительность, готовность сотрудничать с другими людьми и работать в команде",
CH2="Продолжают спор, чтобы прийти к общему решению",
CH2="В нашей школе все работают сообща, делятся друг с другом успехами и неудачами",
CH2="Достижения школьных команд и коллективов",
CH2="Как к общей проблеме всего коллектива",
CH2="Задания, которые можно выполнять вместе с одноклассниками",
CH2="Те, кого выдвинул коллектив",
CH2="Правила принимаются в коллективном обсуждении, когда все согласны с его результатами",
CH2="Обсуждают в классе",
CH2="От того, какие сложились отношения в коллективе",
CH2="Привлекают других учеников или учителей для поддержки",
CH2="Тем, кто с удовольствием работает в команде",
CH2="В школе все стараются понять друг друга и договориться",
CH2="Обсуждают трудности в коллективе и находят общее решение",
CH2="Опрашивают максимальное количество учеников и/или родителей. Открывают кружки и секции, актуальные для большинства",
CH2="Призывают не отставать от одноклассников",
CH2="Обсуждают ситуацию в коллективе",
CH2="Общаются с одноклассниками/друзьями, что-то делают вместе",
CH2="Классы (коллективы) обсуждают, предлагают общее решение",
CH2="Всем вместе решать проблему"
),
"3","4")))</f>
        <v>3</v>
      </c>
      <c r="DJ2" s="7" t="str">
        <f t="shared" ref="DJ2:DO4" si="13">IF(OR(CI2="Решения и распоряжения школьной администрации",
CI2="У нас реализуют задумки и инициативы школьной администрации, ответственно относятся к поручениям",
CI2="Относится к компетенции администрации школы",
CI2="Так, как скажет учитель (классный руководитель)",
CI2="Все стараются в первую очередь соблюдать дисциплину, слушать учителя",
CI2="К разрешению конфликта привлекается учитель / классный руководитель / завуч / директор",
CI2="События, в которых призывает поучаствовать вышестоящее руководство",
CI2="Образцовая самодисциплина и следование правилам",
CI2="Стараются убедить этих учителей, что важно согласиться с мнением более авторитетного человека",
CI2="В нашей школе строгая дисциплина, каждый должен соблюдать установленные правила",
CI2="Качественное и точное выполнение распоряжений администрации",
CI2="Как к проблеме, которая должна решаться руководством",
CI2="Задания, которые сам (-а) считаю важными по данной теме",
CI2="Те, кого отправил учитель (или школьная администрация)",
CI2="Правила устанавливаются руководством школы, и все следуют им",
CI2="Обращают внимание ученика на недопустимость нарушения Устава (правил) школы",
CI2="От контроля со стороны учителей и администрации",
CI2="Назначают ответственного, который занимается этой проблемой",
CI2="Тем, кто чётко выполняет распоряжения школьной администрации",
CI2="В школе чётко соблюдаются правила и всегда понятно, что от тебя требуется",
CI2="Обращаются к руководителю",
CI2="Руководство школы самостоятельно решает, какие кружки и секции открыть. Иногда это связано с пожеланиями вышестоящих органов",
CI2="Ставят двойку и сообщают родителям",
CI2="Принимают меры административного характера",
CI2="Делают то, что попросят педагоги или администрация",
CI2="Администрация решает, как это лучше сделать",
CI2="Сообщать руководству школы",
),"1",
IF(OR(CI2="Традиции, сложившиеся обычаи",
CI2="У нас осторожно относятся к любым изменениям, главное – спокойствие и постоянство",
CI2="Это обычное дело, учителя сами помирятся",
CI2="Так, как принято (по росту, мальчик – девочка и т. п.)",
CI2="Обычно все выполняют одинаковые задания, отвечают у доски",
CI2="Для таких ситуаций у нас есть проверенные временем решения",
CI2="Традиционные события нашей школы",
CI2="Уважение школьных традиций",
CI2="Призывают несогласных держать свое мнение при себе и не провоцировать конфликт",
CI2="В нашей школе всё стабильно, все стараются избегать любых изменений",
CI2="Участие в традиционных конкурсах и олимпиадах",
CI2="Как к неизбежной проблеме, которая может возникнуть в любом коллективе",
CI2="Типичные задания, к которым все привыкли",
CI2="Те, у кого есть опыт в этом",
CI2="Правила уже существуют долгие годы и остаются неизменными",
CI2="Стараются объяснить, что не надо выделяться",
CI2="От того, насколько в школе хранят традиции",
CI2="Стараются убедить его, что на самом деле всё не так плохо",
CI2="Тем, кто сохраняет и поддерживает сложившиеся традиции",
CI2="У школы богатый опыт, она сохраняет свои лучшие традиции",
CI2="Терпеливо ждут, когда трудности разрешатся сами собой",
CI2="Одни и те же кружки и секции работают из года в год. Как правило, новые не открывают",
CI2="Используют наказания, принятые в нашей школе",
CI2="Не заостряют на этом внимания – такие ситуации случаются и потом сходят на нет",
CI2="Всё как обычно, отдыхают",
CI2="С переменами не спешат, прежде всё хорошенько обдумывают",
CI2="Действовать так, как у нас принято, главное – не выносить сор из избы"
),
"2",
IF(OR(CI2="Коллективные обсуждения, договоренности и решения",
CI2="У нас любят вместе планировать дела и участвовать в общих активностях",
CI2="Касается всех, ведь конфликты отражаются на каждом члене коллектива",
CI2="Чаще всего учитель (классный руководитель) обсуждает этот вопрос с классом",
CI2="Все работают в группах, вместе выполняют задания и показывают совместный результат",
CI2="Конфликт обсуждается в классе, одноклассники и друзья помогают рассудить стороны",
CI2="События, в которых можно участвовать всем вместе и проявлять способности как команда",
CI2="Общительность, готовность сотрудничать с другими людьми и работать в команде",
CI2="Продолжают спор, чтобы прийти к общему решению",
CI2="В нашей школе все работают сообща, делятся друг с другом успехами и неудачами",
CI2="Достижения школьных команд и коллективов",
CI2="Как к общей проблеме всего коллектива",
CI2="Задания, которые можно выполнять вместе с одноклассниками",
CI2="Те, кого выдвинул коллектив",
CI2="Правила принимаются в коллективном обсуждении, когда все согласны с его результатами",
CI2="Обсуждают в классе",
CI2="От того, какие сложились отношения в коллективе",
CI2="Привлекают других учеников или учителей для поддержки",
CI2="Тем, кто с удовольствием работает в команде",
CI2="В школе все стараются понять друг друга и договориться",
CI2="Обсуждают трудности в коллективе и находят общее решение",
CI2="Опрашивают максимальное количество учеников и/или родителей. Открывают кружки и секции, актуальные для большинства",
CI2="Призывают не отставать от одноклассников",
CI2="Обсуждают ситуацию в коллективе",
CI2="Общаются с одноклассниками/друзьями, что-то делают вместе",
CI2="Классы (коллективы) обсуждают, предлагают общее решение",
CI2="Всем вместе решать проблему"
),
"3","4")))</f>
        <v>3</v>
      </c>
      <c r="DK2" s="7" t="str">
        <f t="shared" si="13"/>
        <v>3</v>
      </c>
      <c r="DL2" s="7" t="str">
        <f t="shared" si="13"/>
        <v>4</v>
      </c>
      <c r="DM2" s="7" t="str">
        <f t="shared" si="13"/>
        <v>3</v>
      </c>
      <c r="DN2" s="7" t="str">
        <f t="shared" si="13"/>
        <v>3</v>
      </c>
      <c r="DO2" s="7" t="str">
        <f t="shared" si="13"/>
        <v>3</v>
      </c>
      <c r="DP2" s="7" t="str">
        <f t="shared" ref="DP2:DS4" si="14">IF(OR(CO2="Решения и распоряжения школьной администрации",
CO2="У нас реализуют задумки и инициативы школьной администрации, ответственно относятся к поручениям",
CO2="Относится к компетенции администрации школы",
CO2="Так, как скажет учитель (классный руководитель)",
CO2="Все стараются в первую очередь соблюдать дисциплину, слушать учителя",
CO2="К разрешению конфликта привлекается учитель / классный руководитель / завуч / директор",
CO2="События, в которых призывает поучаствовать вышестоящее руководство",
CO2="Образцовая самодисциплина и следование правилам",
CO2="Стараются убедить этих учителей, что важно согласиться с мнением более авторитетного человека",
CO2="В нашей школе строгая дисциплина, каждый должен соблюдать установленные правила",
CO2="Качественное и точное выполнение распоряжений администрации",
CO2="Как к проблеме, которая должна решаться руководством",
CO2="Задания, которые сам (-а) считаю важными по данной теме",
CO2="Те, кого отправил учитель (или школьная администрация)",
CO2="Правила устанавливаются руководством школы, и все следуют им",
CO2="Обращают внимание ученика на недопустимость нарушения Устава (правил) школы",
CO2="От контроля со стороны учителей и администрации",
CO2="Назначают ответственного, который занимается этой проблемой",
CO2="Тем, кто чётко выполняет распоряжения школьной администрации",
CO2="В школе чётко соблюдаются правила и всегда понятно, что от тебя требуется",
CO2="Обращаются к руководителю",
CO2="Руководство школы самостоятельно решает, какие кружки и секции открыть. Иногда это связано с пожеланиями вышестоящих органов",
CO2="Ставят двойку и сообщают родителям",
CO2="Принимают меры административного характера",
CO2="Делают то, что попросят педагоги или администрация",
CO2="Администрация решает, как это лучше сделать",
CO2="Сообщать руководству школы",
),"1",
IF(OR(CO2="Традиции, сложившиеся обычаи",
CO2="У нас осторожно относятся к любым изменениям, главное – спокойствие и постоянство",
CO2="Это обычное дело, учителя сами помирятся",
CO2="Так, как принято (по росту, мальчик – девочка и т. п.)",
CO2="Обычно все выполняют одинаковые задания, отвечают у доски",
CO2="Для таких ситуаций у нас есть проверенные временем решения",
CO2="Традиционные события нашей школы",
CO2="Уважение школьных традиций",
CO2="Призывают несогласных держать свое мнение при себе и не провоцировать конфликт",
CO2="В нашей школе всё стабильно, все стараются избегать любых изменений",
CO2="Участие в традиционных конкурсах и олимпиадах",
CO2="Как к неизбежной проблеме, которая может возникнуть в любом коллективе",
CO2="Типичные задания, к которым все привыкли",
CO2="Те, у кого есть опыт в этом",
CO2="Правила уже существуют долгие годы и остаются неизменными",
CO2="Стараются объяснить, что не надо выделяться",
CO2="От того, насколько в школе хранят традиции",
CO2="Стараются убедить его, что на самом деле всё не так плохо",
CO2="Тем, кто сохраняет и поддерживает сложившиеся традиции",
CO2="У школы богатый опыт, она сохраняет свои лучшие традиции",
CO2="Терпеливо ждут, когда трудности разрешатся сами собой",
CO2="Одни и те же кружки и секции работают из года в год. Как правило, новые не открывают",
CO2="Используют наказания, принятые в нашей школе",
CO2="Не заостряют на этом внимания – такие ситуации случаются и потом сходят на нет",
CO2="Всё как обычно, отдыхают",
CO2="С переменами не спешат, прежде всё хорошенько обдумывают",
CO2="Действовать так, как у нас принято, главное – не выносить сор из избы"
),
"2",
IF(OR(CO2="Коллективные обсуждения, договоренности и решения",
CO2="У нас любят вместе планировать дела и участвовать в общих активностях",
CO2="Касается всех, ведь конфликты отражаются на каждом члене коллектива",
CO2="Чаще всего учитель (классный руководитель) обсуждает этот вопрос с классом",
CO2="Все работают в группах, вместе выполняют задания и показывают совместный результат",
CO2="Конфликт обсуждается в классе, одноклассники и друзья помогают рассудить стороны",
CO2="События, в которых можно участвовать всем вместе и проявлять способности как команда",
CO2="Общительность, готовность сотрудничать с другими людьми и работать в команде",
CO2="Продолжают спор, чтобы прийти к общему решению",
CO2="В нашей школе все работают сообща, делятся друг с другом успехами и неудачами",
CO2="Достижения школьных команд и коллективов",
CO2="Как к общей проблеме всего коллектива",
CO2="Задания, которые можно выполнять вместе с одноклассниками",
CO2="Те, кого выдвинул коллектив",
CO2="Правила принимаются в коллективном обсуждении, когда все согласны с его результатами",
CO2="Обсуждают в классе",
CO2="От того, какие сложились отношения в коллективе",
CO2="Привлекают других учеников или учителей для поддержки",
CO2="Тем, кто с удовольствием работает в команде",
CO2="В школе все стараются понять друг друга и договориться",
CO2="Обсуждают трудности в коллективе и находят общее решение",
CO2="Опрашивают максимальное количество учеников и/или родителей. Открывают кружки и секции, актуальные для большинства",
CO2="Призывают не отставать от одноклассников",
CO2="Обсуждают ситуацию в коллективе",
CO2="Общаются с одноклассниками/друзьями, что-то делают вместе",
CO2="Классы (коллективы) обсуждают, предлагают общее решение",
CO2="Всем вместе решать проблему"
),
"3","4")))</f>
        <v>4</v>
      </c>
      <c r="DQ2" s="7" t="str">
        <f t="shared" si="14"/>
        <v>3</v>
      </c>
      <c r="DR2" s="7" t="str">
        <f t="shared" si="14"/>
        <v>3</v>
      </c>
      <c r="DS2" s="7" t="str">
        <f t="shared" si="14"/>
        <v>3</v>
      </c>
      <c r="DT2" s="7" t="str">
        <f t="shared" ref="DT2:DT4" si="15">IF(OR(CS2="Решения и распоряжения школьной администрации",
CS2="У нас реализуют задумки и инициативы школьной администрации, ответственно относятся к поручениям",
CS2="Относится к компетенции администрации школы",
CS2="Так, как скажет учитель (классный руководитель)",
CS2="Все стараются в первую очередь соблюдать дисциплину, слушать учителя",
CS2="К разрешению конфликта привлекается учитель / классный руководитель / завуч / директор",
CS2="События, в которых призывает поучаствовать вышестоящее руководство",
CS2="Образцовая самодисциплина и следование правилам",
CS2="Стараются убедить этих учителей, что важно согласиться с мнением более авторитетного человека",
CS2="В нашей школе строгая дисциплина, каждый должен соблюдать установленные правила",
CS2="Качественное и точное выполнение распоряжений администрации",
CS2="Как к проблеме, которая должна решаться руководством",
CS2="Задания, которые сам (-а) считаю важными по данной теме",
CS2="Те, кого отправил учитель (или школьная администрация)",
CS2="Правила устанавливаются руководством школы, и все следуют им",
CS2="Обращают внимание ученика на недопустимость нарушения Устава (правил) школы",
CS2="От контроля со стороны учителей и администрации",
CS2="Назначают ответственного, который занимается этой проблемой",
CS2="Тем, кто чётко выполняет распоряжения школьной администрации",
CS2="В школе чётко соблюдаются правила и всегда понятно, что от тебя требуется",
CS2="Обращаются к руководителю",
CS2="Руководство школы самостоятельно решает, какие кружки и секции открыть. Иногда это связано с пожеланиями вышестоящих органов",
CS2="Ставят двойку и сообщают родителям",
CS2="Принимают меры административного характера",
CS2="Делают то, что попросят педагоги или администрация",
CS2="Администрация решает, как это лучше сделать",
CS2="Сообщать руководству школы",
),"1",
IF(OR(CS2="Традиции, сложившиеся обычаи",
CS2="У нас осторожно относятся к любым изменениям, главное – спокойствие и постоянство",
CS2="Это обычное дело, учителя сами помирятся",
CS2="Так, как принято (по росту, мальчик – девочка и т. п.)",
CS2="Обычно все выполняют одинаковые задания, отвечают у доски",
CS2="Для таких ситуаций у нас есть проверенные временем решения",
CS2="Традиционные события нашей школы",
CS2="Уважение школьных традиций",
CS2="Призывают несогласных держать свое мнение при себе и не провоцировать конфликт",
CS2="В нашей школе всё стабильно, все стараются избегать любых изменений",
CS2="Участие в традиционных конкурсах и олимпиадах",
CS2="Как к неизбежной проблеме, которая может возникнуть в любом коллективе",
CS2="Типичные задания, к которым все привыкли",
CS2="Те, у кого есть опыт в этом",
CS2="Правила уже существуют долгие годы и остаются неизменными",
CS2="Стараются объяснить, что не надо выделяться",
CS2="От того, насколько в школе хранят традиции",
CS2="Стараются убедить его, что на самом деле всё не так плохо",
CS2="Тем, кто сохраняет и поддерживает сложившиеся традиции",
CS2="У школы богатый опыт, она сохраняет свои лучшие традиции",
CS2="Терпеливо ждут, когда трудности разрешатся сами собой",
CS2="Одни и те же кружки и секции работают из года в год. Как правило, новые не открывают",
CS2="Используют наказания, принятые в нашей школе",
CS2="Не заостряют на этом внимания – такие ситуации случаются и потом сходят на нет",
CS2="Всё как обычно, отдыхают",
CS2="С переменами не спешат, прежде всё хорошенько обдумывают",
CS2="Действовать так, как у нас принято, главное – не выносить сор из избы"
),
"2",
IF(OR(CS2="Коллективные обсуждения, договоренности и решения",
CS2="У нас любят вместе планировать дела и участвовать в общих активностях",
CS2="Касается всех, ведь конфликты отражаются на каждом члене коллектива",
CS2="Чаще всего учитель (классный руководитель) обсуждает этот вопрос с классом",
CS2="Все работают в группах, вместе выполняют задания и показывают совместный результат",
CS2="Конфликт обсуждается в классе, одноклассники и друзья помогают рассудить стороны",
CS2="События, в которых можно участвовать всем вместе и проявлять способности как команда",
CS2="Общительность, готовность сотрудничать с другими людьми и работать в команде",
CS2="Продолжают спор, чтобы прийти к общему решению",
CS2="В нашей школе все работают сообща, делятся друг с другом успехами и неудачами",
CS2="Достижения школьных команд и коллективов",
CS2="Как к общей проблеме всего коллектива",
CS2="Задания, которые можно выполнять вместе с одноклассниками",
CS2="Те, кого выдвинул коллектив",
CS2="Правила принимаются в коллективном обсуждении, когда все согласны с его результатами",
CS2="Обсуждают в классе",
CS2="От того, какие сложились отношения в коллективе",
CS2="Привлекают других учеников или учителей для поддержки",
CS2="Тем, кто с удовольствием работает в команде",
CS2="В школе все стараются понять друг друга и договориться",
CS2="Обсуждают трудности в коллективе и находят общее решение",
CS2="Опрашивают максимальное количество учеников и/или родителей. Открывают кружки и секции, актуальные для большинства",
CS2="Призывают не отставать от одноклассников",
CS2="Обсуждают ситуацию в коллективе",
CS2="Общаются с одноклассниками/друзьями, что-то делают вместе",
CS2="Классы (коллективы) обсуждают, предлагают общее решение",
CS2="Всем вместе решать проблему"
),
"3","4")))</f>
        <v>4</v>
      </c>
      <c r="DU2" s="7" t="str">
        <f t="shared" ref="DU2:DX4" si="16">IF(OR(CT2="Решения и распоряжения школьной администрации",
CT2="У нас реализуют задумки и инициативы школьной администрации, ответственно относятся к поручениям",
CT2="Относится к компетенции администрации школы",
CT2="Так, как скажет учитель (классный руководитель)",
CT2="Все стараются в первую очередь соблюдать дисциплину, слушать учителя",
CT2="К разрешению конфликта привлекается учитель / классный руководитель / завуч / директор",
CT2="События, в которых призывает поучаствовать вышестоящее руководство",
CT2="Образцовая самодисциплина и следование правилам",
CT2="Стараются убедить этих учителей, что важно согласиться с мнением более авторитетного человека",
CT2="В нашей школе строгая дисциплина, каждый должен соблюдать установленные правила",
CT2="Качественное и точное выполнение распоряжений администрации",
CT2="Как к проблеме, которая должна решаться руководством",
CT2="Задания, которые сам (-а) считаю важными по данной теме",
CT2="Те, кого отправил учитель (или школьная администрация)",
CT2="Правила устанавливаются руководством школы, и все следуют им",
CT2="Обращают внимание ученика на недопустимость нарушения Устава (правил) школы",
CT2="От контроля со стороны учителей и администрации",
CT2="Назначают ответственного, который занимается этой проблемой",
CT2="Тем, кто чётко выполняет распоряжения школьной администрации",
CT2="В школе чётко соблюдаются правила и всегда понятно, что от тебя требуется",
CT2="Обращаются к руководителю",
CT2="Руководство школы самостоятельно решает, какие кружки и секции открыть. Иногда это связано с пожеланиями вышестоящих органов",
CT2="Ставят двойку и сообщают родителям",
CT2="Принимают меры административного характера",
CT2="Делают то, что попросят педагоги или администрация",
CT2="Администрация решает, как это лучше сделать",
CT2="Сообщать руководству школы",
),"1",
IF(OR(CT2="Традиции, сложившиеся обычаи",
CT2="У нас осторожно относятся к любым изменениям, главное – спокойствие и постоянство",
CT2="Это обычное дело, учителя сами помирятся",
CT2="Так, как принято (по росту, мальчик – девочка и т. п.)",
CT2="Обычно все выполняют одинаковые задания, отвечают у доски",
CT2="Для таких ситуаций у нас есть проверенные временем решения",
CT2="Традиционные события нашей школы",
CT2="Уважение школьных традиций",
CT2="Призывают несогласных держать свое мнение при себе и не провоцировать конфликт",
CT2="В нашей школе всё стабильно, все стараются избегать любых изменений",
CT2="Участие в традиционных конкурсах и олимпиадах",
CT2="Как к неизбежной проблеме, которая может возникнуть в любом коллективе",
CT2="Типичные задания, к которым все привыкли",
CT2="Те, у кого есть опыт в этом",
CT2="Правила уже существуют долгие годы и остаются неизменными",
CT2="Стараются объяснить, что не надо выделяться",
CT2="От того, насколько в школе хранят традиции",
CT2="Стараются убедить его, что на самом деле всё не так плохо",
CT2="Тем, кто сохраняет и поддерживает сложившиеся традиции",
CT2="У школы богатый опыт, она сохраняет свои лучшие традиции",
CT2="Терпеливо ждут, когда трудности разрешатся сами собой",
CT2="Одни и те же кружки и секции работают из года в год. Как правило, новые не открывают",
CT2="Используют наказания, принятые в нашей школе",
CT2="Не заостряют на этом внимания – такие ситуации случаются и потом сходят на нет",
CT2="Всё как обычно, отдыхают",
CT2="С переменами не спешат, прежде всё хорошенько обдумывают",
CT2="Действовать так, как у нас принято, главное – не выносить сор из избы"
),
"2",
IF(OR(CT2="Коллективные обсуждения, договоренности и решения",
CT2="У нас любят вместе планировать дела и участвовать в общих активностях",
CT2="Касается всех, ведь конфликты отражаются на каждом члене коллектива",
CT2="Чаще всего учитель (классный руководитель) обсуждает этот вопрос с классом",
CT2="Все работают в группах, вместе выполняют задания и показывают совместный результат",
CT2="Конфликт обсуждается в классе, одноклассники и друзья помогают рассудить стороны",
CT2="События, в которых можно участвовать всем вместе и проявлять способности как команда",
CT2="Общительность, готовность сотрудничать с другими людьми и работать в команде",
CT2="Продолжают спор, чтобы прийти к общему решению",
CT2="В нашей школе все работают сообща, делятся друг с другом успехами и неудачами",
CT2="Достижения школьных команд и коллективов",
CT2="Как к общей проблеме всего коллектива",
CT2="Задания, которые можно выполнять вместе с одноклассниками",
CT2="Те, кого выдвинул коллектив",
CT2="Правила принимаются в коллективном обсуждении, когда все согласны с его результатами",
CT2="Обсуждают в классе",
CT2="От того, какие сложились отношения в коллективе",
CT2="Привлекают других учеников или учителей для поддержки",
CT2="Тем, кто с удовольствием работает в команде",
CT2="В школе все стараются понять друг друга и договориться",
CT2="Обсуждают трудности в коллективе и находят общее решение",
CT2="Опрашивают максимальное количество учеников и/или родителей. Открывают кружки и секции, актуальные для большинства",
CT2="Призывают не отставать от одноклассников",
CT2="Обсуждают ситуацию в коллективе",
CT2="Общаются с одноклассниками/друзьями, что-то делают вместе",
CT2="Классы (коллективы) обсуждают, предлагают общее решение",
CT2="Всем вместе решать проблему"
),
"3","4")))</f>
        <v>4</v>
      </c>
      <c r="DV2" s="7" t="str">
        <f t="shared" si="16"/>
        <v>3</v>
      </c>
      <c r="DW2" s="7" t="str">
        <f t="shared" si="16"/>
        <v>3</v>
      </c>
      <c r="DX2" s="7" t="str">
        <f t="shared" si="16"/>
        <v>3</v>
      </c>
      <c r="DY2" s="7" t="str">
        <f t="shared" ref="DY2:DY4" si="17">IF(OR(CX2="Решения и распоряжения школьной администрации",
CX2="У нас реализуют задумки и инициативы школьной администрации, ответственно относятся к поручениям",
CX2="Относится к компетенции администрации школы",
CX2="Так, как скажет учитель (классный руководитель)",
CX2="Все стараются в первую очередь соблюдать дисциплину, слушать учителя",
CX2="К разрешению конфликта привлекается учитель / классный руководитель / завуч / директор",
CX2="События, в которых призывает поучаствовать вышестоящее руководство",
CX2="Образцовая самодисциплина и следование правилам",
CX2="Стараются убедить этих учителей, что важно согласиться с мнением более авторитетного человека",
CX2="В нашей школе строгая дисциплина, каждый должен соблюдать установленные правила",
CX2="Качественное и точное выполнение распоряжений администрации",
CX2="Как к проблеме, которая должна решаться руководством",
CX2="Задания, которые сам (-а) считаю важными по данной теме",
CX2="Те, кого отправил учитель (или школьная администрация)",
CX2="Правила устанавливаются руководством школы, и все следуют им",
CX2="Обращают внимание ученика на недопустимость нарушения Устава (правил) школы",
CX2="От контроля со стороны учителей и администрации",
CX2="Назначают ответственного, который занимается этой проблемой",
CX2="Тем, кто чётко выполняет распоряжения школьной администрации",
CX2="В школе чётко соблюдаются правила и всегда понятно, что от тебя требуется",
CX2="Обращаются к руководителю",
CX2="Руководство школы самостоятельно решает, какие кружки и секции открыть. Иногда это связано с пожеланиями вышестоящих органов",
CX2="Ставят двойку и сообщают родителям",
CX2="Принимают меры административного характера",
CX2="Делают то, что попросят педагоги или администрация",
CX2="Администрация решает, как это лучше сделать",
CX2="Сообщать руководству школы",
),"1",
IF(OR(CX2="Традиции, сложившиеся обычаи",
CX2="У нас осторожно относятся к любым изменениям, главное – спокойствие и постоянство",
CX2="Это обычное дело, учителя сами помирятся",
CX2="Так, как принято (по росту, мальчик – девочка и т. п.)",
CX2="Обычно все выполняют одинаковые задания, отвечают у доски",
CX2="Для таких ситуаций у нас есть проверенные временем решения",
CX2="Традиционные события нашей школы",
CX2="Уважение школьных традиций",
CX2="Призывают несогласных держать свое мнение при себе и не провоцировать конфликт",
CX2="В нашей школе всё стабильно, все стараются избегать любых изменений",
CX2="Участие в традиционных конкурсах и олимпиадах",
CX2="Как к неизбежной проблеме, которая может возникнуть в любом коллективе",
CX2="Типичные задания, к которым все привыкли",
CX2="Те, у кого есть опыт в этом",
CX2="Правила уже существуют долгие годы и остаются неизменными",
CX2="Стараются объяснить, что не надо выделяться",
CX2="От того, насколько в школе хранят традиции",
CX2="Стараются убедить его, что на самом деле всё не так плохо",
CX2="Тем, кто сохраняет и поддерживает сложившиеся традиции",
CX2="У школы богатый опыт, она сохраняет свои лучшие традиции",
CX2="Терпеливо ждут, когда трудности разрешатся сами собой",
CX2="Одни и те же кружки и секции работают из года в год. Как правило, новые не открывают",
CX2="Используют наказания, принятые в нашей школе",
CX2="Не заостряют на этом внимания – такие ситуации случаются и потом сходят на нет",
CX2="Всё как обычно, отдыхают",
CX2="С переменами не спешат, прежде всё хорошенько обдумывают",
CX2="Действовать так, как у нас принято, главное – не выносить сор из избы"
),
"2",
IF(OR(CX2="Коллективные обсуждения, договоренности и решения",
CX2="У нас любят вместе планировать дела и участвовать в общих активностях",
CX2="Касается всех, ведь конфликты отражаются на каждом члене коллектива",
CX2="Чаще всего учитель (классный руководитель) обсуждает этот вопрос с классом",
CX2="Все работают в группах, вместе выполняют задания и показывают совместный результат",
CX2="Конфликт обсуждается в классе, одноклассники и друзья помогают рассудить стороны",
CX2="События, в которых можно участвовать всем вместе и проявлять способности как команда",
CX2="Общительность, готовность сотрудничать с другими людьми и работать в команде",
CX2="Продолжают спор, чтобы прийти к общему решению",
CX2="В нашей школе все работают сообща, делятся друг с другом успехами и неудачами",
CX2="Достижения школьных команд и коллективов",
CX2="Как к общей проблеме всего коллектива",
CX2="Задания, которые можно выполнять вместе с одноклассниками",
CX2="Те, кого выдвинул коллектив",
CX2="Правила принимаются в коллективном обсуждении, когда все согласны с его результатами",
CX2="Обсуждают в классе",
CX2="От того, какие сложились отношения в коллективе",
CX2="Привлекают других учеников или учителей для поддержки",
CX2="Тем, кто с удовольствием работает в команде",
CX2="В школе все стараются понять друг друга и договориться",
CX2="Обсуждают трудности в коллективе и находят общее решение",
CX2="Опрашивают максимальное количество учеников и/или родителей. Открывают кружки и секции, актуальные для большинства",
CX2="Призывают не отставать от одноклассников",
CX2="Обсуждают ситуацию в коллективе",
CX2="Общаются с одноклассниками/друзьями, что-то делают вместе",
CX2="Классы (коллективы) обсуждают, предлагают общее решение",
CX2="Всем вместе решать проблему"
),
"3","4")))</f>
        <v>3</v>
      </c>
      <c r="DZ2" s="7" t="str">
        <f t="shared" ref="DZ2:EC4" si="18">IF(OR(CY2="Решения и распоряжения школьной администрации",
CY2="У нас реализуют задумки и инициативы школьной администрации, ответственно относятся к поручениям",
CY2="Относится к компетенции администрации школы",
CY2="Так, как скажет учитель (классный руководитель)",
CY2="Все стараются в первую очередь соблюдать дисциплину, слушать учителя",
CY2="К разрешению конфликта привлекается учитель / классный руководитель / завуч / директор",
CY2="События, в которых призывает поучаствовать вышестоящее руководство",
CY2="Образцовая самодисциплина и следование правилам",
CY2="Стараются убедить этих учителей, что важно согласиться с мнением более авторитетного человека",
CY2="В нашей школе строгая дисциплина, каждый должен соблюдать установленные правила",
CY2="Качественное и точное выполнение распоряжений администрации",
CY2="Как к проблеме, которая должна решаться руководством",
CY2="Задания, которые сам (-а) считаю важными по данной теме",
CY2="Те, кого отправил учитель (или школьная администрация)",
CY2="Правила устанавливаются руководством школы, и все следуют им",
CY2="Обращают внимание ученика на недопустимость нарушения Устава (правил) школы",
CY2="От контроля со стороны учителей и администрации",
CY2="Назначают ответственного, который занимается этой проблемой",
CY2="Тем, кто чётко выполняет распоряжения школьной администрации",
CY2="В школе чётко соблюдаются правила и всегда понятно, что от тебя требуется",
CY2="Обращаются к руководителю",
CY2="Руководство школы самостоятельно решает, какие кружки и секции открыть. Иногда это связано с пожеланиями вышестоящих органов",
CY2="Ставят двойку и сообщают родителям",
CY2="Принимают меры административного характера",
CY2="Делают то, что попросят педагоги или администрация",
CY2="Администрация решает, как это лучше сделать",
CY2="Сообщать руководству школы",
),"1",
IF(OR(CY2="Традиции, сложившиеся обычаи",
CY2="У нас осторожно относятся к любым изменениям, главное – спокойствие и постоянство",
CY2="Это обычное дело, учителя сами помирятся",
CY2="Так, как принято (по росту, мальчик – девочка и т. п.)",
CY2="Обычно все выполняют одинаковые задания, отвечают у доски",
CY2="Для таких ситуаций у нас есть проверенные временем решения",
CY2="Традиционные события нашей школы",
CY2="Уважение школьных традиций",
CY2="Призывают несогласных держать свое мнение при себе и не провоцировать конфликт",
CY2="В нашей школе всё стабильно, все стараются избегать любых изменений",
CY2="Участие в традиционных конкурсах и олимпиадах",
CY2="Как к неизбежной проблеме, которая может возникнуть в любом коллективе",
CY2="Типичные задания, к которым все привыкли",
CY2="Те, у кого есть опыт в этом",
CY2="Правила уже существуют долгие годы и остаются неизменными",
CY2="Стараются объяснить, что не надо выделяться",
CY2="От того, насколько в школе хранят традиции",
CY2="Стараются убедить его, что на самом деле всё не так плохо",
CY2="Тем, кто сохраняет и поддерживает сложившиеся традиции",
CY2="У школы богатый опыт, она сохраняет свои лучшие традиции",
CY2="Терпеливо ждут, когда трудности разрешатся сами собой",
CY2="Одни и те же кружки и секции работают из года в год. Как правило, новые не открывают",
CY2="Используют наказания, принятые в нашей школе",
CY2="Не заостряют на этом внимания – такие ситуации случаются и потом сходят на нет",
CY2="Всё как обычно, отдыхают",
CY2="С переменами не спешат, прежде всё хорошенько обдумывают",
CY2="Действовать так, как у нас принято, главное – не выносить сор из избы"
),
"2",
IF(OR(CY2="Коллективные обсуждения, договоренности и решения",
CY2="У нас любят вместе планировать дела и участвовать в общих активностях",
CY2="Касается всех, ведь конфликты отражаются на каждом члене коллектива",
CY2="Чаще всего учитель (классный руководитель) обсуждает этот вопрос с классом",
CY2="Все работают в группах, вместе выполняют задания и показывают совместный результат",
CY2="Конфликт обсуждается в классе, одноклассники и друзья помогают рассудить стороны",
CY2="События, в которых можно участвовать всем вместе и проявлять способности как команда",
CY2="Общительность, готовность сотрудничать с другими людьми и работать в команде",
CY2="Продолжают спор, чтобы прийти к общему решению",
CY2="В нашей школе все работают сообща, делятся друг с другом успехами и неудачами",
CY2="Достижения школьных команд и коллективов",
CY2="Как к общей проблеме всего коллектива",
CY2="Задания, которые можно выполнять вместе с одноклассниками",
CY2="Те, кого выдвинул коллектив",
CY2="Правила принимаются в коллективном обсуждении, когда все согласны с его результатами",
CY2="Обсуждают в классе",
CY2="От того, какие сложились отношения в коллективе",
CY2="Привлекают других учеников или учителей для поддержки",
CY2="Тем, кто с удовольствием работает в команде",
CY2="В школе все стараются понять друг друга и договориться",
CY2="Обсуждают трудности в коллективе и находят общее решение",
CY2="Опрашивают максимальное количество учеников и/или родителей. Открывают кружки и секции, актуальные для большинства",
CY2="Призывают не отставать от одноклассников",
CY2="Обсуждают ситуацию в коллективе",
CY2="Общаются с одноклассниками/друзьями, что-то делают вместе",
CY2="Классы (коллективы) обсуждают, предлагают общее решение",
CY2="Всем вместе решать проблему"
),
"3","4")))</f>
        <v>4</v>
      </c>
      <c r="EA2" s="7" t="str">
        <f t="shared" si="18"/>
        <v>3</v>
      </c>
      <c r="EB2" s="7" t="str">
        <f t="shared" si="18"/>
        <v>3</v>
      </c>
      <c r="EC2" s="7" t="str">
        <f t="shared" si="18"/>
        <v>3</v>
      </c>
      <c r="ED2" s="7" t="str">
        <f t="shared" ref="ED2:ED4" si="19">IF(OR(DC2="Решения и распоряжения школьной администрации",
DC2="У нас реализуют задумки и инициативы школьной администрации, ответственно относятся к поручениям",
DC2="Относится к компетенции администрации школы",
DC2="Так, как скажет учитель (классный руководитель)",
DC2="Все стараются в первую очередь соблюдать дисциплину, слушать учителя",
DC2="К разрешению конфликта привлекается учитель / классный руководитель / завуч / директор",
DC2="События, в которых призывает поучаствовать вышестоящее руководство",
DC2="Образцовая самодисциплина и следование правилам",
DC2="Стараются убедить этих учителей, что важно согласиться с мнением более авторитетного человека",
DC2="В нашей школе строгая дисциплина, каждый должен соблюдать установленные правила",
DC2="Качественное и точное выполнение распоряжений администрации",
DC2="Как к проблеме, которая должна решаться руководством",
DC2="Задания, которые сам (-а) считаю важными по данной теме",
DC2="Те, кого отправил учитель (или школьная администрация)",
DC2="Правила устанавливаются руководством школы, и все следуют им",
DC2="Обращают внимание ученика на недопустимость нарушения Устава (правил) школы",
DC2="От контроля со стороны учителей и администрации",
DC2="Назначают ответственного, который занимается этой проблемой",
DC2="Тем, кто чётко выполняет распоряжения школьной администрации",
DC2="В школе чётко соблюдаются правила и всегда понятно, что от тебя требуется",
DC2="Обращаются к руководителю",
DC2="Руководство школы самостоятельно решает, какие кружки и секции открыть. Иногда это связано с пожеланиями вышестоящих органов",
DC2="Ставят двойку и сообщают родителям",
DC2="Принимают меры административного характера",
DC2="Делают то, что попросят педагоги или администрация",
DC2="Администрация решает, как это лучше сделать",
DC2="Сообщать руководству школы",
),"1",
IF(OR(DC2="Традиции, сложившиеся обычаи",
DC2="У нас осторожно относятся к любым изменениям, главное – спокойствие и постоянство",
DC2="Это обычное дело, учителя сами помирятся",
DC2="Так, как принято (по росту, мальчик – девочка и т. п.)",
DC2="Обычно все выполняют одинаковые задания, отвечают у доски",
DC2="Для таких ситуаций у нас есть проверенные временем решения",
DC2="Традиционные события нашей школы",
DC2="Уважение школьных традиций",
DC2="Призывают несогласных держать свое мнение при себе и не провоцировать конфликт",
DC2="В нашей школе всё стабильно, все стараются избегать любых изменений",
DC2="Участие в традиционных конкурсах и олимпиадах",
DC2="Как к неизбежной проблеме, которая может возникнуть в любом коллективе",
DC2="Типичные задания, к которым все привыкли",
DC2="Те, у кого есть опыт в этом",
DC2="Правила уже существуют долгие годы и остаются неизменными",
DC2="Стараются объяснить, что не надо выделяться",
DC2="От того, насколько в школе хранят традиции",
DC2="Стараются убедить его, что на самом деле всё не так плохо",
DC2="Тем, кто сохраняет и поддерживает сложившиеся традиции",
DC2="У школы богатый опыт, она сохраняет свои лучшие традиции",
DC2="Терпеливо ждут, когда трудности разрешатся сами собой",
DC2="Одни и те же кружки и секции работают из года в год. Как правило, новые не открывают",
DC2="Используют наказания, принятые в нашей школе",
DC2="Не заостряют на этом внимания – такие ситуации случаются и потом сходят на нет",
DC2="Всё как обычно, отдыхают",
DC2="С переменами не спешат, прежде всё хорошенько обдумывают",
DC2="Действовать так, как у нас принято, главное – не выносить сор из избы"
),
"2",
IF(OR(DC2="Коллективные обсуждения, договоренности и решения",
DC2="У нас любят вместе планировать дела и участвовать в общих активностях",
DC2="Касается всех, ведь конфликты отражаются на каждом члене коллектива",
DC2="Чаще всего учитель (классный руководитель) обсуждает этот вопрос с классом",
DC2="Все работают в группах, вместе выполняют задания и показывают совместный результат",
DC2="Конфликт обсуждается в классе, одноклассники и друзья помогают рассудить стороны",
DC2="События, в которых можно участвовать всем вместе и проявлять способности как команда",
DC2="Общительность, готовность сотрудничать с другими людьми и работать в команде",
DC2="Продолжают спор, чтобы прийти к общему решению",
DC2="В нашей школе все работают сообща, делятся друг с другом успехами и неудачами",
DC2="Достижения школьных команд и коллективов",
DC2="Как к общей проблеме всего коллектива",
DC2="Задания, которые можно выполнять вместе с одноклассниками",
DC2="Те, кого выдвинул коллектив",
DC2="Правила принимаются в коллективном обсуждении, когда все согласны с его результатами",
DC2="Обсуждают в классе",
DC2="От того, какие сложились отношения в коллективе",
DC2="Привлекают других учеников или учителей для поддержки",
DC2="Тем, кто с удовольствием работает в команде",
DC2="В школе все стараются понять друг друга и договориться",
DC2="Обсуждают трудности в коллективе и находят общее решение",
DC2="Опрашивают максимальное количество учеников и/или родителей. Открывают кружки и секции, актуальные для большинства",
DC2="Призывают не отставать от одноклассников",
DC2="Обсуждают ситуацию в коллективе",
DC2="Общаются с одноклассниками/друзьями, что-то делают вместе",
DC2="Классы (коллективы) обсуждают, предлагают общее решение",
DC2="Всем вместе решать проблему"
),
"3","4")))</f>
        <v>3</v>
      </c>
      <c r="EE2" s="11">
        <f>COUNTIF(Таблица1[[#This Row],[Ключ 2-1]:[Ключ 2-27]],"1")</f>
        <v>0</v>
      </c>
      <c r="EF2" s="11">
        <f>COUNTIF(Таблица1[[#This Row],[Ключ 2-1]:[Ключ 2-27]],"2")</f>
        <v>0</v>
      </c>
      <c r="EG2" s="11">
        <f>COUNTIF(Таблица1[[#This Row],[Ключ 2-1]:[Ключ 2-27]],"3")</f>
        <v>22</v>
      </c>
      <c r="EH2" s="11">
        <f>COUNTIF(Таблица1[[#This Row],[Ключ 2-1]:[Ключ 2-27]],"4")</f>
        <v>5</v>
      </c>
      <c r="EI2" s="14">
        <f>COUNTIF(Таблица1[[#This Row],[Ключ 2-1]],"1")+COUNTIF(Таблица1[[#This Row],[Ключ 2-4]],"1")+COUNTIF(Таблица1[[#This Row],[Ключ 2-7]],"1")+COUNTIF(Таблица1[[#This Row],[Ключ 2-10]],"1")+COUNTIF(Таблица1[[#This Row],[Ключ 2-13]],"1")+COUNTIF(Таблица1[[#This Row],[Ключ 2-16]],"1")+COUNTIF(Таблица1[[#This Row],[Ключ 2-19]],"1")+COUNTIF(Таблица1[[#This Row],[Ключ 2-22]],"1")+COUNTIF(Таблица1[[#This Row],[Ключ 2-25]],"1")</f>
        <v>0</v>
      </c>
      <c r="EJ2" s="14">
        <f>COUNTIF(Таблица1[[#This Row],[Ключ 2-1]],"2")+COUNTIF(Таблица1[[#This Row],[Ключ 2-4]],"2")+COUNTIF(Таблица1[[#This Row],[Ключ 2-7]],"2")+COUNTIF(Таблица1[[#This Row],[Ключ 2-10]],"2")+COUNTIF(Таблица1[[#This Row],[Ключ 2-13]],"2")+COUNTIF(Таблица1[[#This Row],[Ключ 2-16]],"2")+COUNTIF(Таблица1[[#This Row],[Ключ 2-19]],"2")+COUNTIF(Таблица1[[#This Row],[Ключ 2-22]],"2")+COUNTIF(Таблица1[[#This Row],[Ключ 2-25]],"2")</f>
        <v>0</v>
      </c>
      <c r="EK2" s="14">
        <f>COUNTIF(Таблица1[[#This Row],[Ключ 2-1]],"3")+COUNTIF(Таблица1[[#This Row],[Ключ 2-4]],"3")+COUNTIF(Таблица1[[#This Row],[Ключ 2-7]],"3")+COUNTIF(Таблица1[[#This Row],[Ключ 2-10]],"3")+COUNTIF(Таблица1[[#This Row],[Ключ 2-13]],"3")+COUNTIF(Таблица1[[#This Row],[Ключ 2-16]],"3")+COUNTIF(Таблица1[[#This Row],[Ключ 2-19]],"3")+COUNTIF(Таблица1[[#This Row],[Ключ 2-22]],"3")+COUNTIF(Таблица1[[#This Row],[Ключ 2-25]],"3")</f>
        <v>8</v>
      </c>
      <c r="EL2" s="14">
        <f>COUNTIF(Таблица1[[#This Row],[Ключ 2-1]],"4")+COUNTIF(Таблица1[[#This Row],[Ключ 2-4]],"4")+COUNTIF(Таблица1[[#This Row],[Ключ 2-7]],"4")+COUNTIF(Таблица1[[#This Row],[Ключ 2-10]],"4")+COUNTIF(Таблица1[[#This Row],[Ключ 2-13]],"4")+COUNTIF(Таблица1[[#This Row],[Ключ 2-16]],"4")+COUNTIF(Таблица1[[#This Row],[Ключ 2-19]],"4")+COUNTIF(Таблица1[[#This Row],[Ключ 2-22]],"4")+COUNTIF(Таблица1[[#This Row],[Ключ 2-25]],"4")</f>
        <v>1</v>
      </c>
      <c r="EM2" s="5">
        <f>COUNTIF(Таблица1[[#This Row],[Ключ 2-2]],"1")+COUNTIF(Таблица1[[#This Row],[Ключ 2-5]],"1")+COUNTIF(Таблица1[[#This Row],[Ключ 2-8]],"1")+COUNTIF(Таблица1[[#This Row],[Ключ 2-11]],"1")+COUNTIF(Таблица1[[#This Row],[Ключ 2-14]],"1")+COUNTIF(Таблица1[[#This Row],[Ключ 2-17]],"1")+COUNTIF(Таблица1[[#This Row],[Ключ 2-20]],"1")+COUNTIF(Таблица1[[#This Row],[Ключ 2-23]],"1")+COUNTIF(Таблица1[[#This Row],[Ключ 2-26]],"1")</f>
        <v>0</v>
      </c>
      <c r="EN2" s="5">
        <f>COUNTIF(Таблица1[[#This Row],[Ключ 2-2]],"2")+COUNTIF(Таблица1[[#This Row],[Ключ 2-5]],"2")+COUNTIF(Таблица1[[#This Row],[Ключ 2-8]],"2")+COUNTIF(Таблица1[[#This Row],[Ключ 2-11]],"2")+COUNTIF(Таблица1[[#This Row],[Ключ 2-14]],"2")+COUNTIF(Таблица1[[#This Row],[Ключ 2-17]],"2")+COUNTIF(Таблица1[[#This Row],[Ключ 2-20]],"2")+COUNTIF(Таблица1[[#This Row],[Ключ 2-23]],"2")+COUNTIF(Таблица1[[#This Row],[Ключ 2-26]],"2")</f>
        <v>0</v>
      </c>
      <c r="EO2" s="5">
        <f>COUNTIF(Таблица1[[#This Row],[Ключ 2-2]],"3")+COUNTIF(Таблица1[[#This Row],[Ключ 2-5]],"3")+COUNTIF(Таблица1[[#This Row],[Ключ 2-8]],"3")+COUNTIF(Таблица1[[#This Row],[Ключ 2-11]],"3")+COUNTIF(Таблица1[[#This Row],[Ключ 2-14]],"3")+COUNTIF(Таблица1[[#This Row],[Ключ 2-17]],"3")+COUNTIF(Таблица1[[#This Row],[Ключ 2-20]],"3")+COUNTIF(Таблица1[[#This Row],[Ключ 2-23]],"3")+COUNTIF(Таблица1[[#This Row],[Ключ 2-26]],"3")</f>
        <v>7</v>
      </c>
      <c r="EP2" s="5">
        <f>COUNTIF(Таблица1[[#This Row],[Ключ 2-2]],"4")+COUNTIF(Таблица1[[#This Row],[Ключ 2-5]],"4")+COUNTIF(Таблица1[[#This Row],[Ключ 2-8]],"4")+COUNTIF(Таблица1[[#This Row],[Ключ 2-11]],"4")+COUNTIF(Таблица1[[#This Row],[Ключ 2-14]],"4")+COUNTIF(Таблица1[[#This Row],[Ключ 2-17]],"4")+COUNTIF(Таблица1[[#This Row],[Ключ 2-20]],"4")+COUNTIF(Таблица1[[#This Row],[Ключ 2-23]],"4")+COUNTIF(Таблица1[[#This Row],[Ключ 2-26]],"4")</f>
        <v>2</v>
      </c>
      <c r="EQ2" s="14">
        <f>COUNTIF(Таблица1[[#This Row],[Ключ 2-3]],"1")+COUNTIF(Таблица1[[#This Row],[Ключ 2-6]],"1")+COUNTIF(Таблица1[[#This Row],[Ключ 2-9]],"1")+COUNTIF(Таблица1[[#This Row],[Ключ 2-12]],"1")+COUNTIF(Таблица1[[#This Row],[Ключ 2-15]],"1")+COUNTIF(Таблица1[[#This Row],[Ключ 2-18]],"1")+COUNTIF(Таблица1[[#This Row],[Ключ 2-21]],"1")+COUNTIF(Таблица1[[#This Row],[Ключ 2-24]],"1")+COUNTIF(Таблица1[[#This Row],[Ключ 2-27]],"1")</f>
        <v>0</v>
      </c>
      <c r="ER2" s="14">
        <f>COUNTIF(Таблица1[[#This Row],[Ключ 2-3]],"2")+COUNTIF(Таблица1[[#This Row],[Ключ 2-6]],"2")+COUNTIF(Таблица1[[#This Row],[Ключ 2-9]],"2")+COUNTIF(Таблица1[[#This Row],[Ключ 2-12]],"2")+COUNTIF(Таблица1[[#This Row],[Ключ 2-15]],"2")+COUNTIF(Таблица1[[#This Row],[Ключ 2-18]],"2")+COUNTIF(Таблица1[[#This Row],[Ключ 2-21]],"2")+COUNTIF(Таблица1[[#This Row],[Ключ 2-24]],"2")+COUNTIF(Таблица1[[#This Row],[Ключ 2-27]],"2")</f>
        <v>0</v>
      </c>
      <c r="ES2" s="14">
        <f>COUNTIF(Таблица1[[#This Row],[Ключ 2-3]],"3")+COUNTIF(Таблица1[[#This Row],[Ключ 2-6]],"3")+COUNTIF(Таблица1[[#This Row],[Ключ 2-9]],"3")+COUNTIF(Таблица1[[#This Row],[Ключ 2-12]],"3")+COUNTIF(Таблица1[[#This Row],[Ключ 2-15]],"3")+COUNTIF(Таблица1[[#This Row],[Ключ 2-18]],"3")+COUNTIF(Таблица1[[#This Row],[Ключ 2-21]],"3")+COUNTIF(Таблица1[[#This Row],[Ключ 2-24]],"3")+COUNTIF(Таблица1[[#This Row],[Ключ 2-27]],"3")</f>
        <v>7</v>
      </c>
      <c r="ET2" s="14">
        <f>COUNTIF(Таблица1[[#This Row],[Ключ 2-3]],"4")+COUNTIF(Таблица1[[#This Row],[Ключ 2-6]],"4")+COUNTIF(Таблица1[[#This Row],[Ключ 2-9]],"4")+COUNTIF(Таблица1[[#This Row],[Ключ 2-12]],"4")+COUNTIF(Таблица1[[#This Row],[Ключ 2-15]],"4")+COUNTIF(Таблица1[[#This Row],[Ключ 2-18]],"4")+COUNTIF(Таблица1[[#This Row],[Ключ 2-21]],"4")+COUNTIF(Таблица1[[#This Row],[Ключ 2-24]],"4")+COUNTIF(Таблица1[[#This Row],[Ключ 2-27]],"4")</f>
        <v>2</v>
      </c>
      <c r="EU2" s="1">
        <v>50</v>
      </c>
      <c r="EV2" s="1">
        <v>30</v>
      </c>
      <c r="EW2" s="1">
        <v>10</v>
      </c>
      <c r="EX2" s="1">
        <v>10</v>
      </c>
      <c r="EY2" s="1">
        <v>55</v>
      </c>
      <c r="EZ2" s="1">
        <v>40</v>
      </c>
      <c r="FA2" s="1">
        <v>5</v>
      </c>
      <c r="FB2" s="1">
        <v>0</v>
      </c>
      <c r="FC2" s="1">
        <v>40</v>
      </c>
      <c r="FD2" s="1">
        <v>40</v>
      </c>
      <c r="FE2" s="1">
        <v>10</v>
      </c>
      <c r="FF2" s="1">
        <v>10</v>
      </c>
      <c r="FG2" s="1">
        <v>40</v>
      </c>
      <c r="FH2" s="1">
        <v>30</v>
      </c>
      <c r="FI2" s="1">
        <v>20</v>
      </c>
      <c r="FJ2" s="1">
        <v>10</v>
      </c>
      <c r="FK2" s="1">
        <v>40</v>
      </c>
      <c r="FL2" s="1">
        <v>40</v>
      </c>
      <c r="FM2" s="1">
        <v>10</v>
      </c>
      <c r="FN2" s="1">
        <v>10</v>
      </c>
      <c r="FO2" s="1">
        <v>50</v>
      </c>
      <c r="FP2" s="1">
        <v>50</v>
      </c>
      <c r="FQ2" s="1">
        <v>0</v>
      </c>
      <c r="FR2" s="1">
        <v>0</v>
      </c>
      <c r="FS2" s="1">
        <v>30</v>
      </c>
      <c r="FT2" s="1">
        <v>30</v>
      </c>
      <c r="FU2" s="1">
        <v>20</v>
      </c>
      <c r="FV2" s="1">
        <v>20</v>
      </c>
      <c r="FW2" s="1">
        <v>40</v>
      </c>
      <c r="FX2" s="1">
        <v>40</v>
      </c>
      <c r="FY2" s="1">
        <v>20</v>
      </c>
      <c r="FZ2" s="1">
        <v>0</v>
      </c>
      <c r="GA2" s="1">
        <v>30</v>
      </c>
      <c r="GB2" s="1">
        <v>30</v>
      </c>
      <c r="GC2" s="1">
        <v>20</v>
      </c>
      <c r="GD2" s="1">
        <v>20</v>
      </c>
      <c r="GE2" s="1">
        <v>50</v>
      </c>
      <c r="GF2" s="1">
        <v>40</v>
      </c>
      <c r="GG2" s="1">
        <v>10</v>
      </c>
      <c r="GH2" s="1">
        <v>0</v>
      </c>
      <c r="GI2" s="1">
        <v>30</v>
      </c>
      <c r="GJ2" s="1">
        <v>50</v>
      </c>
      <c r="GK2" s="1">
        <v>10</v>
      </c>
      <c r="GL2" s="1">
        <v>10</v>
      </c>
      <c r="GM2" s="1">
        <v>40</v>
      </c>
      <c r="GN2" s="1">
        <v>50</v>
      </c>
      <c r="GO2" s="1">
        <v>5</v>
      </c>
      <c r="GP2" s="1">
        <v>5</v>
      </c>
      <c r="GQ2" s="15">
        <f t="shared" ref="GQ2:GQ4" si="20">AVERAGE(EU2,FC2,FK2,FS2,GA2,GI2)</f>
        <v>36.666666666666664</v>
      </c>
      <c r="GR2" s="15">
        <f t="shared" ref="GR2:GR4" si="21">AVERAGE(EV2,FD2,FL2,FT2,GB2,GJ2)</f>
        <v>36.666666666666664</v>
      </c>
      <c r="GS2" s="15">
        <f t="shared" ref="GS2:GS4" si="22">AVERAGE(EW2,FE2,FM2,FU2,GC2,GK2)</f>
        <v>13.333333333333334</v>
      </c>
      <c r="GT2" s="15">
        <f t="shared" ref="GT2:GT4" si="23">AVERAGE(EX2,FF2,FN2,FV2,GD2,GL2)</f>
        <v>13.333333333333334</v>
      </c>
      <c r="GU2" s="17">
        <f t="shared" ref="GU2:GU4" si="24">AVERAGE(EY2,FG2,FO2,FW2,GE2,GM2)</f>
        <v>45.833333333333336</v>
      </c>
      <c r="GV2" s="17">
        <f t="shared" ref="GV2:GV4" si="25">AVERAGE(EZ2,FH2,FP2,FX2,GF2,GN2)</f>
        <v>41.666666666666664</v>
      </c>
      <c r="GW2" s="17">
        <f t="shared" ref="GW2:GW4" si="26">AVERAGE(FA2,FI2,FQ2,FY2,GG2,GO2)</f>
        <v>10</v>
      </c>
      <c r="GX2" s="17">
        <f t="shared" ref="GX2:GX4" si="27">AVERAGE(FB2,FJ2,FR2,FZ2,GH2,GP2)</f>
        <v>2.5</v>
      </c>
      <c r="GY2" s="1" t="s">
        <v>105</v>
      </c>
      <c r="GZ2" s="1" t="s">
        <v>106</v>
      </c>
      <c r="HA2" s="1" t="s">
        <v>107</v>
      </c>
      <c r="HB2" s="1" t="s">
        <v>169</v>
      </c>
      <c r="HC2" s="1" t="s">
        <v>134</v>
      </c>
      <c r="HE2" s="1" t="s">
        <v>61</v>
      </c>
    </row>
    <row r="3" spans="1:218" x14ac:dyDescent="0.25">
      <c r="A3" s="1">
        <v>68128904</v>
      </c>
      <c r="B3" s="1" t="s">
        <v>170</v>
      </c>
      <c r="C3" s="1" t="s">
        <v>171</v>
      </c>
      <c r="D3" s="1" t="s">
        <v>67</v>
      </c>
      <c r="E3" s="1" t="s">
        <v>67</v>
      </c>
      <c r="F3" s="28">
        <v>1</v>
      </c>
      <c r="G3" s="1" t="s">
        <v>158</v>
      </c>
      <c r="H3" s="1" t="s">
        <v>168</v>
      </c>
      <c r="J3" s="23" t="s">
        <v>159</v>
      </c>
      <c r="K3" s="1" t="s">
        <v>68</v>
      </c>
      <c r="L3" s="1" t="s">
        <v>69</v>
      </c>
      <c r="M3" s="1" t="s">
        <v>109</v>
      </c>
      <c r="N3" s="1" t="s">
        <v>70</v>
      </c>
      <c r="O3" s="1" t="s">
        <v>110</v>
      </c>
      <c r="P3" s="1" t="s">
        <v>111</v>
      </c>
      <c r="Q3" s="1" t="s">
        <v>72</v>
      </c>
      <c r="R3" s="1" t="s">
        <v>73</v>
      </c>
      <c r="S3" s="1" t="s">
        <v>113</v>
      </c>
      <c r="T3" s="1" t="s">
        <v>114</v>
      </c>
      <c r="U3" s="1" t="s">
        <v>74</v>
      </c>
      <c r="V3" s="1" t="s">
        <v>75</v>
      </c>
      <c r="W3" s="1" t="s">
        <v>115</v>
      </c>
      <c r="X3" s="1" t="s">
        <v>76</v>
      </c>
      <c r="Y3" s="1" t="s">
        <v>77</v>
      </c>
      <c r="Z3" s="1" t="s">
        <v>116</v>
      </c>
      <c r="AA3" s="1" t="s">
        <v>79</v>
      </c>
      <c r="AB3" s="1" t="s">
        <v>128</v>
      </c>
      <c r="AC3" s="1" t="s">
        <v>80</v>
      </c>
      <c r="AD3" s="1" t="s">
        <v>145</v>
      </c>
      <c r="AE3" s="1" t="s">
        <v>151</v>
      </c>
      <c r="AF3" s="1" t="s">
        <v>129</v>
      </c>
      <c r="AG3" s="1" t="s">
        <v>117</v>
      </c>
      <c r="AH3" s="1" t="s">
        <v>83</v>
      </c>
      <c r="AI3" s="1" t="s">
        <v>162</v>
      </c>
      <c r="AJ3" s="1" t="s">
        <v>152</v>
      </c>
      <c r="AK3" s="1" t="s">
        <v>85</v>
      </c>
      <c r="AL3" s="5" t="str">
        <f t="shared" si="0"/>
        <v>3</v>
      </c>
      <c r="AM3" s="5" t="str">
        <f t="shared" si="0"/>
        <v>3</v>
      </c>
      <c r="AN3" s="5" t="str">
        <f t="shared" si="0"/>
        <v>3</v>
      </c>
      <c r="AO3" s="5" t="str">
        <f t="shared" si="0"/>
        <v>3</v>
      </c>
      <c r="AP3" s="5" t="str">
        <f t="shared" si="0"/>
        <v>3</v>
      </c>
      <c r="AQ3" s="5" t="str">
        <f t="shared" si="1"/>
        <v>3</v>
      </c>
      <c r="AR3" s="5" t="str">
        <f t="shared" si="2"/>
        <v>2</v>
      </c>
      <c r="AS3" s="5" t="str">
        <f t="shared" si="2"/>
        <v>3</v>
      </c>
      <c r="AT3" s="5" t="str">
        <f t="shared" si="3"/>
        <v>3</v>
      </c>
      <c r="AU3" s="5" t="str">
        <f t="shared" si="3"/>
        <v>3</v>
      </c>
      <c r="AV3" s="5" t="str">
        <f t="shared" si="3"/>
        <v>4</v>
      </c>
      <c r="AW3" s="5" t="str">
        <f t="shared" si="3"/>
        <v>3</v>
      </c>
      <c r="AX3" s="5" t="str">
        <f t="shared" si="4"/>
        <v>3</v>
      </c>
      <c r="AY3" s="5" t="str">
        <f t="shared" si="5"/>
        <v>4</v>
      </c>
      <c r="AZ3" s="5" t="str">
        <f t="shared" si="5"/>
        <v>3</v>
      </c>
      <c r="BA3" s="5" t="str">
        <f t="shared" si="5"/>
        <v>4</v>
      </c>
      <c r="BB3" s="5" t="str">
        <f t="shared" si="6"/>
        <v>4</v>
      </c>
      <c r="BC3" s="5" t="str">
        <f t="shared" si="7"/>
        <v>4</v>
      </c>
      <c r="BD3" s="5" t="str">
        <f t="shared" si="7"/>
        <v>2</v>
      </c>
      <c r="BE3" s="5" t="str">
        <f t="shared" si="7"/>
        <v>1</v>
      </c>
      <c r="BF3" s="5" t="str">
        <f t="shared" si="7"/>
        <v>4</v>
      </c>
      <c r="BG3" s="5" t="str">
        <f t="shared" si="8"/>
        <v>4</v>
      </c>
      <c r="BH3" s="5" t="str">
        <f t="shared" si="9"/>
        <v>4</v>
      </c>
      <c r="BI3" s="5" t="str">
        <f t="shared" si="9"/>
        <v>3</v>
      </c>
      <c r="BJ3" s="5" t="str">
        <f t="shared" si="9"/>
        <v>4</v>
      </c>
      <c r="BK3" s="5" t="str">
        <f t="shared" si="9"/>
        <v>4</v>
      </c>
      <c r="BL3" s="5" t="str">
        <f t="shared" si="10"/>
        <v>2</v>
      </c>
      <c r="BM3" s="7">
        <f>COUNTIF(Таблица1[[#This Row],[Ключ 1-1]:[Ключ 1-27]],"1")</f>
        <v>1</v>
      </c>
      <c r="BN3" s="7">
        <f>COUNTIF(Таблица1[[#This Row],[Ключ 1-1]:[Ключ 1-27]],"2")</f>
        <v>3</v>
      </c>
      <c r="BO3" s="7">
        <f>COUNTIF(Таблица1[[#This Row],[Ключ 1-1]:[Ключ 1-27]],"3")</f>
        <v>13</v>
      </c>
      <c r="BP3" s="7">
        <f>COUNTIF(Таблица1[[#This Row],[Ключ 1-1]:[Ключ 1-27]],"4")</f>
        <v>10</v>
      </c>
      <c r="BQ3" s="14">
        <f>COUNTIF(Таблица1[[#This Row],[Ключ 1-1]],"1")+COUNTIF(Таблица1[[#This Row],[Ключ 1-4]],"1")+COUNTIF(Таблица1[[#This Row],[Ключ 1-7]],"1")+COUNTIF(Таблица1[[#This Row],[Ключ 1-10]],"1")+COUNTIF(Таблица1[[#This Row],[Ключ 1-13]],"1")+COUNTIF(Таблица1[[#This Row],[Ключ 1-16]],"1")+COUNTIF(Таблица1[[#This Row],[Ключ 1-19]],"1")+COUNTIF(Таблица1[[#This Row],[Ключ 1-22]],"1")+COUNTIF(Таблица1[[#This Row],[Ключ 1-25]],"1")</f>
        <v>0</v>
      </c>
      <c r="BR3" s="14">
        <f>COUNTIF(Таблица1[[#This Row],[Ключ 1-1]],"2")+COUNTIF(Таблица1[[#This Row],[Ключ 1-4]],"2")+COUNTIF(Таблица1[[#This Row],[Ключ 1-7]],"2")+COUNTIF(Таблица1[[#This Row],[Ключ 1-10]],"2")+COUNTIF(Таблица1[[#This Row],[Ключ 1-13]],"2")+COUNTIF(Таблица1[[#This Row],[Ключ 1-16]],"2")+COUNTIF(Таблица1[[#This Row],[Ключ 1-19]],"2")+COUNTIF(Таблица1[[#This Row],[Ключ 1-22]],"2")+COUNTIF(Таблица1[[#This Row],[Ключ 1-25]],"2")</f>
        <v>2</v>
      </c>
      <c r="BS3" s="14">
        <f>COUNTIF(Таблица1[[#This Row],[Ключ 1-1]],"3")+COUNTIF(Таблица1[[#This Row],[Ключ 1-4]],"3")+COUNTIF(Таблица1[[#This Row],[Ключ 1-7]],"3")+COUNTIF(Таблица1[[#This Row],[Ключ 1-10]],"3")+COUNTIF(Таблица1[[#This Row],[Ключ 1-13]],"3")+COUNTIF(Таблица1[[#This Row],[Ключ 1-16]],"3")+COUNTIF(Таблица1[[#This Row],[Ключ 1-19]],"3")+COUNTIF(Таблица1[[#This Row],[Ключ 1-22]],"3")+COUNTIF(Таблица1[[#This Row],[Ключ 1-25]],"3")</f>
        <v>4</v>
      </c>
      <c r="BT3" s="14">
        <f>COUNTIF(Таблица1[[#This Row],[Ключ 1-1]],"4")+COUNTIF(Таблица1[[#This Row],[Ключ 1-4]],"4")+COUNTIF(Таблица1[[#This Row],[Ключ 1-7]],"4")+COUNTIF(Таблица1[[#This Row],[Ключ 1-10]],"4")+COUNTIF(Таблица1[[#This Row],[Ключ 1-13]],"4")+COUNTIF(Таблица1[[#This Row],[Ключ 1-16]],"4")+COUNTIF(Таблица1[[#This Row],[Ключ 1-19]],"4")+COUNTIF(Таблица1[[#This Row],[Ключ 1-22]],"4")+COUNTIF(Таблица1[[#This Row],[Ключ 1-25]],"4")</f>
        <v>3</v>
      </c>
      <c r="BU3" s="5">
        <f>COUNTIF(Таблица1[[#This Row],[Ключ 1-2]],"1")+COUNTIF(Таблица1[[#This Row],[Ключ 1-5]],"1")+COUNTIF(Таблица1[[#This Row],[Ключ 1-8]],"1")+COUNTIF(Таблица1[[#This Row],[Ключ 1-11]],"1")+COUNTIF(Таблица1[[#This Row],[Ключ 1-14]],"1")+COUNTIF(Таблица1[[#This Row],[Ключ 1-17]],"1")+COUNTIF(Таблица1[[#This Row],[Ключ 1-20]],"1")+COUNTIF(Таблица1[[#This Row],[Ключ 1-23]],"1")+COUNTIF(Таблица1[[#This Row],[Ключ 1-26]],"1")</f>
        <v>1</v>
      </c>
      <c r="BV3" s="5">
        <f>COUNTIF(Таблица1[[#This Row],[Ключ 1-2]],"2")+COUNTIF(Таблица1[[#This Row],[Ключ 1-5]],"2")+COUNTIF(Таблица1[[#This Row],[Ключ 1-8]],"2")+COUNTIF(Таблица1[[#This Row],[Ключ 1-11]],"2")+COUNTIF(Таблица1[[#This Row],[Ключ 1-14]],"2")+COUNTIF(Таблица1[[#This Row],[Ключ 1-17]],"2")+COUNTIF(Таблица1[[#This Row],[Ключ 1-20]],"2")+COUNTIF(Таблица1[[#This Row],[Ключ 1-23]],"2")+COUNTIF(Таблица1[[#This Row],[Ключ 1-26]],"2")</f>
        <v>0</v>
      </c>
      <c r="BW3" s="5">
        <f>COUNTIF(Таблица1[[#This Row],[Ключ 1-2]],"3")+COUNTIF(Таблица1[[#This Row],[Ключ 1-5]],"3")+COUNTIF(Таблица1[[#This Row],[Ключ 1-8]],"3")+COUNTIF(Таблица1[[#This Row],[Ключ 1-11]],"3")+COUNTIF(Таблица1[[#This Row],[Ключ 1-14]],"3")+COUNTIF(Таблица1[[#This Row],[Ключ 1-17]],"3")+COUNTIF(Таблица1[[#This Row],[Ключ 1-20]],"3")+COUNTIF(Таблица1[[#This Row],[Ключ 1-23]],"3")+COUNTIF(Таблица1[[#This Row],[Ключ 1-26]],"3")</f>
        <v>3</v>
      </c>
      <c r="BX3" s="5">
        <f>COUNTIF(Таблица1[[#This Row],[Ключ 1-2]],"4")+COUNTIF(Таблица1[[#This Row],[Ключ 1-5]],"4")+COUNTIF(Таблица1[[#This Row],[Ключ 1-8]],"4")+COUNTIF(Таблица1[[#This Row],[Ключ 1-11]],"4")+COUNTIF(Таблица1[[#This Row],[Ключ 1-14]],"4")+COUNTIF(Таблица1[[#This Row],[Ключ 1-17]],"4")+COUNTIF(Таблица1[[#This Row],[Ключ 1-20]],"4")+COUNTIF(Таблица1[[#This Row],[Ключ 1-23]],"4")+COUNTIF(Таблица1[[#This Row],[Ключ 1-26]],"4")</f>
        <v>5</v>
      </c>
      <c r="BY3" s="14">
        <f>COUNTIF(Таблица1[[#This Row],[Ключ 1-3]],"1")+COUNTIF(Таблица1[[#This Row],[Ключ 1-6]],"1")+COUNTIF(Таблица1[[#This Row],[Ключ 1-9]],"1")+COUNTIF(Таблица1[[#This Row],[Ключ 1-12]],"1")+COUNTIF(Таблица1[[#This Row],[Ключ 1-15]],"1")+COUNTIF(Таблица1[[#This Row],[Ключ 1-18]],"1")+COUNTIF(Таблица1[[#This Row],[Ключ 1-21]],"1")+COUNTIF(Таблица1[[#This Row],[Ключ 1-24]],"1")+COUNTIF(Таблица1[[#This Row],[Ключ 1-27]],"1")</f>
        <v>0</v>
      </c>
      <c r="BZ3" s="14">
        <f>COUNTIF(Таблица1[[#This Row],[Ключ 1-3]],"2")+COUNTIF(Таблица1[[#This Row],[Ключ 1-6]],"2")+COUNTIF(Таблица1[[#This Row],[Ключ 1-9]],"2")+COUNTIF(Таблица1[[#This Row],[Ключ 1-12]],"2")+COUNTIF(Таблица1[[#This Row],[Ключ 1-15]],"2")+COUNTIF(Таблица1[[#This Row],[Ключ 1-18]],"2")+COUNTIF(Таблица1[[#This Row],[Ключ 1-21]],"2")+COUNTIF(Таблица1[[#This Row],[Ключ 1-24]],"2")+COUNTIF(Таблица1[[#This Row],[Ключ 1-27]],"2")</f>
        <v>1</v>
      </c>
      <c r="CA3" s="14">
        <f>COUNTIF(Таблица1[[#This Row],[Ключ 1-3]],"3")+COUNTIF(Таблица1[[#This Row],[Ключ 1-6]],"3")+COUNTIF(Таблица1[[#This Row],[Ключ 1-9]],"3")+COUNTIF(Таблица1[[#This Row],[Ключ 1-12]],"3")+COUNTIF(Таблица1[[#This Row],[Ключ 1-15]],"3")+COUNTIF(Таблица1[[#This Row],[Ключ 1-18]],"3")+COUNTIF(Таблица1[[#This Row],[Ключ 1-21]],"3")+COUNTIF(Таблица1[[#This Row],[Ключ 1-24]],"3")+COUNTIF(Таблица1[[#This Row],[Ключ 1-27]],"3")</f>
        <v>6</v>
      </c>
      <c r="CB3" s="14">
        <f>COUNTIF(Таблица1[[#This Row],[Ключ 1-3]],"4")+COUNTIF(Таблица1[[#This Row],[Ключ 1-6]],"4")+COUNTIF(Таблица1[[#This Row],[Ключ 1-9]],"4")+COUNTIF(Таблица1[[#This Row],[Ключ 1-12]],"4")+COUNTIF(Таблица1[[#This Row],[Ключ 1-15]],"4")+COUNTIF(Таблица1[[#This Row],[Ключ 1-18]],"4")+COUNTIF(Таблица1[[#This Row],[Ключ 1-21]],"4")+COUNTIF(Таблица1[[#This Row],[Ключ 1-24]],"4")+COUNTIF(Таблица1[[#This Row],[Ключ 1-27]],"4")</f>
        <v>2</v>
      </c>
      <c r="CC3" s="1" t="s">
        <v>146</v>
      </c>
      <c r="CD3" s="1" t="s">
        <v>118</v>
      </c>
      <c r="CE3" s="1" t="s">
        <v>141</v>
      </c>
      <c r="CF3" s="1" t="s">
        <v>89</v>
      </c>
      <c r="CG3" s="1" t="s">
        <v>130</v>
      </c>
      <c r="CH3" s="1" t="s">
        <v>91</v>
      </c>
      <c r="CI3" s="1" t="s">
        <v>142</v>
      </c>
      <c r="CJ3" s="1" t="s">
        <v>136</v>
      </c>
      <c r="CK3" s="1" t="s">
        <v>93</v>
      </c>
      <c r="CL3" s="1" t="s">
        <v>172</v>
      </c>
      <c r="CM3" s="1" t="s">
        <v>94</v>
      </c>
      <c r="CN3" s="1" t="s">
        <v>147</v>
      </c>
      <c r="CO3" s="1" t="s">
        <v>96</v>
      </c>
      <c r="CP3" s="1" t="s">
        <v>97</v>
      </c>
      <c r="CQ3" s="1" t="s">
        <v>167</v>
      </c>
      <c r="CR3" s="1" t="s">
        <v>99</v>
      </c>
      <c r="CS3" s="1" t="s">
        <v>100</v>
      </c>
      <c r="CT3" s="1" t="s">
        <v>101</v>
      </c>
      <c r="CU3" s="1" t="s">
        <v>102</v>
      </c>
      <c r="CV3" s="1" t="s">
        <v>124</v>
      </c>
      <c r="CW3" s="1" t="s">
        <v>103</v>
      </c>
      <c r="CX3" s="1" t="s">
        <v>155</v>
      </c>
      <c r="CY3" s="1" t="s">
        <v>143</v>
      </c>
      <c r="CZ3" s="1" t="s">
        <v>104</v>
      </c>
      <c r="DA3" s="1" t="s">
        <v>132</v>
      </c>
      <c r="DB3" s="1" t="s">
        <v>149</v>
      </c>
      <c r="DC3" s="1" t="s">
        <v>126</v>
      </c>
      <c r="DD3" s="7" t="str">
        <f t="shared" si="11"/>
        <v>1</v>
      </c>
      <c r="DE3" s="7" t="str">
        <f t="shared" si="11"/>
        <v>4</v>
      </c>
      <c r="DF3" s="7" t="str">
        <f t="shared" si="11"/>
        <v>4</v>
      </c>
      <c r="DG3" s="7" t="str">
        <f t="shared" si="11"/>
        <v>3</v>
      </c>
      <c r="DH3" s="7" t="str">
        <f t="shared" si="11"/>
        <v>4</v>
      </c>
      <c r="DI3" s="7" t="str">
        <f t="shared" si="12"/>
        <v>2</v>
      </c>
      <c r="DJ3" s="7" t="str">
        <f t="shared" si="13"/>
        <v>2</v>
      </c>
      <c r="DK3" s="7" t="str">
        <f t="shared" si="13"/>
        <v>3</v>
      </c>
      <c r="DL3" s="7" t="str">
        <f t="shared" si="13"/>
        <v>4</v>
      </c>
      <c r="DM3" s="7" t="str">
        <f t="shared" si="13"/>
        <v>1</v>
      </c>
      <c r="DN3" s="7" t="str">
        <f t="shared" si="13"/>
        <v>3</v>
      </c>
      <c r="DO3" s="7" t="str">
        <f t="shared" si="13"/>
        <v>2</v>
      </c>
      <c r="DP3" s="7" t="str">
        <f t="shared" si="14"/>
        <v>1</v>
      </c>
      <c r="DQ3" s="7" t="str">
        <f t="shared" si="14"/>
        <v>1</v>
      </c>
      <c r="DR3" s="7" t="str">
        <f t="shared" si="14"/>
        <v>2</v>
      </c>
      <c r="DS3" s="7" t="str">
        <f t="shared" si="14"/>
        <v>2</v>
      </c>
      <c r="DT3" s="7" t="str">
        <f t="shared" si="15"/>
        <v>3</v>
      </c>
      <c r="DU3" s="7" t="str">
        <f t="shared" si="16"/>
        <v>4</v>
      </c>
      <c r="DV3" s="7" t="str">
        <f t="shared" si="16"/>
        <v>3</v>
      </c>
      <c r="DW3" s="7" t="str">
        <f t="shared" si="16"/>
        <v>4</v>
      </c>
      <c r="DX3" s="7" t="str">
        <f t="shared" si="16"/>
        <v>3</v>
      </c>
      <c r="DY3" s="7" t="str">
        <f t="shared" si="17"/>
        <v>1</v>
      </c>
      <c r="DZ3" s="7" t="str">
        <f t="shared" si="18"/>
        <v>1</v>
      </c>
      <c r="EA3" s="7" t="str">
        <f t="shared" si="18"/>
        <v>3</v>
      </c>
      <c r="EB3" s="7" t="str">
        <f t="shared" si="18"/>
        <v>2</v>
      </c>
      <c r="EC3" s="7" t="str">
        <f t="shared" si="18"/>
        <v>1</v>
      </c>
      <c r="ED3" s="7" t="str">
        <f t="shared" si="19"/>
        <v>3</v>
      </c>
      <c r="EE3" s="11">
        <f>COUNTIF(Таблица1[[#This Row],[Ключ 2-1]:[Ключ 2-27]],"1")</f>
        <v>7</v>
      </c>
      <c r="EF3" s="11">
        <f>COUNTIF(Таблица1[[#This Row],[Ключ 2-1]:[Ключ 2-27]],"2")</f>
        <v>6</v>
      </c>
      <c r="EG3" s="11">
        <f>COUNTIF(Таблица1[[#This Row],[Ключ 2-1]:[Ключ 2-27]],"3")</f>
        <v>8</v>
      </c>
      <c r="EH3" s="11">
        <f>COUNTIF(Таблица1[[#This Row],[Ключ 2-1]:[Ключ 2-27]],"4")</f>
        <v>6</v>
      </c>
      <c r="EI3" s="14">
        <f>COUNTIF(Таблица1[[#This Row],[Ключ 2-1]],"1")+COUNTIF(Таблица1[[#This Row],[Ключ 2-4]],"1")+COUNTIF(Таблица1[[#This Row],[Ключ 2-7]],"1")+COUNTIF(Таблица1[[#This Row],[Ключ 2-10]],"1")+COUNTIF(Таблица1[[#This Row],[Ключ 2-13]],"1")+COUNTIF(Таблица1[[#This Row],[Ключ 2-16]],"1")+COUNTIF(Таблица1[[#This Row],[Ключ 2-19]],"1")+COUNTIF(Таблица1[[#This Row],[Ключ 2-22]],"1")+COUNTIF(Таблица1[[#This Row],[Ключ 2-25]],"1")</f>
        <v>4</v>
      </c>
      <c r="EJ3" s="14">
        <f>COUNTIF(Таблица1[[#This Row],[Ключ 2-1]],"2")+COUNTIF(Таблица1[[#This Row],[Ключ 2-4]],"2")+COUNTIF(Таблица1[[#This Row],[Ключ 2-7]],"2")+COUNTIF(Таблица1[[#This Row],[Ключ 2-10]],"2")+COUNTIF(Таблица1[[#This Row],[Ключ 2-13]],"2")+COUNTIF(Таблица1[[#This Row],[Ключ 2-16]],"2")+COUNTIF(Таблица1[[#This Row],[Ключ 2-19]],"2")+COUNTIF(Таблица1[[#This Row],[Ключ 2-22]],"2")+COUNTIF(Таблица1[[#This Row],[Ключ 2-25]],"2")</f>
        <v>3</v>
      </c>
      <c r="EK3" s="14">
        <f>COUNTIF(Таблица1[[#This Row],[Ключ 2-1]],"3")+COUNTIF(Таблица1[[#This Row],[Ключ 2-4]],"3")+COUNTIF(Таблица1[[#This Row],[Ключ 2-7]],"3")+COUNTIF(Таблица1[[#This Row],[Ключ 2-10]],"3")+COUNTIF(Таблица1[[#This Row],[Ключ 2-13]],"3")+COUNTIF(Таблица1[[#This Row],[Ключ 2-16]],"3")+COUNTIF(Таблица1[[#This Row],[Ключ 2-19]],"3")+COUNTIF(Таблица1[[#This Row],[Ключ 2-22]],"3")+COUNTIF(Таблица1[[#This Row],[Ключ 2-25]],"3")</f>
        <v>2</v>
      </c>
      <c r="EL3" s="14">
        <f>COUNTIF(Таблица1[[#This Row],[Ключ 2-1]],"4")+COUNTIF(Таблица1[[#This Row],[Ключ 2-4]],"4")+COUNTIF(Таблица1[[#This Row],[Ключ 2-7]],"4")+COUNTIF(Таблица1[[#This Row],[Ключ 2-10]],"4")+COUNTIF(Таблица1[[#This Row],[Ключ 2-13]],"4")+COUNTIF(Таблица1[[#This Row],[Ключ 2-16]],"4")+COUNTIF(Таблица1[[#This Row],[Ключ 2-19]],"4")+COUNTIF(Таблица1[[#This Row],[Ключ 2-22]],"4")+COUNTIF(Таблица1[[#This Row],[Ключ 2-25]],"4")</f>
        <v>0</v>
      </c>
      <c r="EM3" s="5">
        <f>COUNTIF(Таблица1[[#This Row],[Ключ 2-2]],"1")+COUNTIF(Таблица1[[#This Row],[Ключ 2-5]],"1")+COUNTIF(Таблица1[[#This Row],[Ключ 2-8]],"1")+COUNTIF(Таблица1[[#This Row],[Ключ 2-11]],"1")+COUNTIF(Таблица1[[#This Row],[Ключ 2-14]],"1")+COUNTIF(Таблица1[[#This Row],[Ключ 2-17]],"1")+COUNTIF(Таблица1[[#This Row],[Ключ 2-20]],"1")+COUNTIF(Таблица1[[#This Row],[Ключ 2-23]],"1")+COUNTIF(Таблица1[[#This Row],[Ключ 2-26]],"1")</f>
        <v>3</v>
      </c>
      <c r="EN3" s="5">
        <f>COUNTIF(Таблица1[[#This Row],[Ключ 2-2]],"2")+COUNTIF(Таблица1[[#This Row],[Ключ 2-5]],"2")+COUNTIF(Таблица1[[#This Row],[Ключ 2-8]],"2")+COUNTIF(Таблица1[[#This Row],[Ключ 2-11]],"2")+COUNTIF(Таблица1[[#This Row],[Ключ 2-14]],"2")+COUNTIF(Таблица1[[#This Row],[Ключ 2-17]],"2")+COUNTIF(Таблица1[[#This Row],[Ключ 2-20]],"2")+COUNTIF(Таблица1[[#This Row],[Ключ 2-23]],"2")+COUNTIF(Таблица1[[#This Row],[Ключ 2-26]],"2")</f>
        <v>0</v>
      </c>
      <c r="EO3" s="5">
        <f>COUNTIF(Таблица1[[#This Row],[Ключ 2-2]],"3")+COUNTIF(Таблица1[[#This Row],[Ключ 2-5]],"3")+COUNTIF(Таблица1[[#This Row],[Ключ 2-8]],"3")+COUNTIF(Таблица1[[#This Row],[Ключ 2-11]],"3")+COUNTIF(Таблица1[[#This Row],[Ключ 2-14]],"3")+COUNTIF(Таблица1[[#This Row],[Ключ 2-17]],"3")+COUNTIF(Таблица1[[#This Row],[Ключ 2-20]],"3")+COUNTIF(Таблица1[[#This Row],[Ключ 2-23]],"3")+COUNTIF(Таблица1[[#This Row],[Ключ 2-26]],"3")</f>
        <v>3</v>
      </c>
      <c r="EP3" s="5">
        <f>COUNTIF(Таблица1[[#This Row],[Ключ 2-2]],"4")+COUNTIF(Таблица1[[#This Row],[Ключ 2-5]],"4")+COUNTIF(Таблица1[[#This Row],[Ключ 2-8]],"4")+COUNTIF(Таблица1[[#This Row],[Ключ 2-11]],"4")+COUNTIF(Таблица1[[#This Row],[Ключ 2-14]],"4")+COUNTIF(Таблица1[[#This Row],[Ключ 2-17]],"4")+COUNTIF(Таблица1[[#This Row],[Ключ 2-20]],"4")+COUNTIF(Таблица1[[#This Row],[Ключ 2-23]],"4")+COUNTIF(Таблица1[[#This Row],[Ключ 2-26]],"4")</f>
        <v>3</v>
      </c>
      <c r="EQ3" s="14">
        <f>COUNTIF(Таблица1[[#This Row],[Ключ 2-3]],"1")+COUNTIF(Таблица1[[#This Row],[Ключ 2-6]],"1")+COUNTIF(Таблица1[[#This Row],[Ключ 2-9]],"1")+COUNTIF(Таблица1[[#This Row],[Ключ 2-12]],"1")+COUNTIF(Таблица1[[#This Row],[Ключ 2-15]],"1")+COUNTIF(Таблица1[[#This Row],[Ключ 2-18]],"1")+COUNTIF(Таблица1[[#This Row],[Ключ 2-21]],"1")+COUNTIF(Таблица1[[#This Row],[Ключ 2-24]],"1")+COUNTIF(Таблица1[[#This Row],[Ключ 2-27]],"1")</f>
        <v>0</v>
      </c>
      <c r="ER3" s="14">
        <f>COUNTIF(Таблица1[[#This Row],[Ключ 2-3]],"2")+COUNTIF(Таблица1[[#This Row],[Ключ 2-6]],"2")+COUNTIF(Таблица1[[#This Row],[Ключ 2-9]],"2")+COUNTIF(Таблица1[[#This Row],[Ключ 2-12]],"2")+COUNTIF(Таблица1[[#This Row],[Ключ 2-15]],"2")+COUNTIF(Таблица1[[#This Row],[Ключ 2-18]],"2")+COUNTIF(Таблица1[[#This Row],[Ключ 2-21]],"2")+COUNTIF(Таблица1[[#This Row],[Ключ 2-24]],"2")+COUNTIF(Таблица1[[#This Row],[Ключ 2-27]],"2")</f>
        <v>3</v>
      </c>
      <c r="ES3" s="14">
        <f>COUNTIF(Таблица1[[#This Row],[Ключ 2-3]],"3")+COUNTIF(Таблица1[[#This Row],[Ключ 2-6]],"3")+COUNTIF(Таблица1[[#This Row],[Ключ 2-9]],"3")+COUNTIF(Таблица1[[#This Row],[Ключ 2-12]],"3")+COUNTIF(Таблица1[[#This Row],[Ключ 2-15]],"3")+COUNTIF(Таблица1[[#This Row],[Ключ 2-18]],"3")+COUNTIF(Таблица1[[#This Row],[Ключ 2-21]],"3")+COUNTIF(Таблица1[[#This Row],[Ключ 2-24]],"3")+COUNTIF(Таблица1[[#This Row],[Ключ 2-27]],"3")</f>
        <v>3</v>
      </c>
      <c r="ET3" s="14">
        <f>COUNTIF(Таблица1[[#This Row],[Ключ 2-3]],"4")+COUNTIF(Таблица1[[#This Row],[Ключ 2-6]],"4")+COUNTIF(Таблица1[[#This Row],[Ключ 2-9]],"4")+COUNTIF(Таблица1[[#This Row],[Ключ 2-12]],"4")+COUNTIF(Таблица1[[#This Row],[Ключ 2-15]],"4")+COUNTIF(Таблица1[[#This Row],[Ключ 2-18]],"4")+COUNTIF(Таблица1[[#This Row],[Ключ 2-21]],"4")+COUNTIF(Таблица1[[#This Row],[Ключ 2-24]],"4")+COUNTIF(Таблица1[[#This Row],[Ключ 2-27]],"4")</f>
        <v>3</v>
      </c>
      <c r="EU3" s="1">
        <v>55</v>
      </c>
      <c r="EV3" s="1">
        <v>45</v>
      </c>
      <c r="EW3" s="1">
        <v>0</v>
      </c>
      <c r="EX3" s="1">
        <v>0</v>
      </c>
      <c r="EY3" s="1">
        <v>100</v>
      </c>
      <c r="EZ3" s="1">
        <v>0</v>
      </c>
      <c r="FA3" s="1">
        <v>0</v>
      </c>
      <c r="FB3" s="1">
        <v>0</v>
      </c>
      <c r="FC3" s="1">
        <v>32</v>
      </c>
      <c r="FD3" s="1">
        <v>52</v>
      </c>
      <c r="FE3" s="1">
        <v>0</v>
      </c>
      <c r="FF3" s="1">
        <v>16</v>
      </c>
      <c r="FG3" s="1">
        <v>0</v>
      </c>
      <c r="FH3" s="1">
        <v>0</v>
      </c>
      <c r="FI3" s="1">
        <v>100</v>
      </c>
      <c r="FJ3" s="1">
        <v>0</v>
      </c>
      <c r="FK3" s="1">
        <v>0</v>
      </c>
      <c r="FL3" s="1">
        <v>0</v>
      </c>
      <c r="FM3" s="1">
        <v>100</v>
      </c>
      <c r="FN3" s="1">
        <v>0</v>
      </c>
      <c r="FO3" s="1">
        <v>100</v>
      </c>
      <c r="FP3" s="1">
        <v>0</v>
      </c>
      <c r="FQ3" s="1">
        <v>0</v>
      </c>
      <c r="FR3" s="1">
        <v>0</v>
      </c>
      <c r="FS3" s="1">
        <v>0</v>
      </c>
      <c r="FT3" s="1">
        <v>0</v>
      </c>
      <c r="FU3" s="1">
        <v>100</v>
      </c>
      <c r="FV3" s="1">
        <v>0</v>
      </c>
      <c r="FW3" s="1">
        <v>0</v>
      </c>
      <c r="FX3" s="1">
        <v>0</v>
      </c>
      <c r="FY3" s="1">
        <v>100</v>
      </c>
      <c r="FZ3" s="1">
        <v>0</v>
      </c>
      <c r="GA3" s="1">
        <v>9</v>
      </c>
      <c r="GB3" s="1">
        <v>91</v>
      </c>
      <c r="GC3" s="1">
        <v>0</v>
      </c>
      <c r="GD3" s="1">
        <v>0</v>
      </c>
      <c r="GE3" s="1">
        <v>100</v>
      </c>
      <c r="GF3" s="1">
        <v>0</v>
      </c>
      <c r="GG3" s="1">
        <v>0</v>
      </c>
      <c r="GH3" s="1">
        <v>0</v>
      </c>
      <c r="GI3" s="1">
        <v>44</v>
      </c>
      <c r="GJ3" s="1">
        <v>56</v>
      </c>
      <c r="GK3" s="1">
        <v>0</v>
      </c>
      <c r="GL3" s="1">
        <v>0</v>
      </c>
      <c r="GM3" s="1">
        <v>74</v>
      </c>
      <c r="GN3" s="1">
        <v>0</v>
      </c>
      <c r="GO3" s="1">
        <v>26</v>
      </c>
      <c r="GP3" s="1">
        <v>0</v>
      </c>
      <c r="GQ3" s="15">
        <f t="shared" si="20"/>
        <v>23.333333333333332</v>
      </c>
      <c r="GR3" s="15">
        <f t="shared" si="21"/>
        <v>40.666666666666664</v>
      </c>
      <c r="GS3" s="15">
        <f t="shared" si="22"/>
        <v>33.333333333333336</v>
      </c>
      <c r="GT3" s="15">
        <f t="shared" si="23"/>
        <v>2.6666666666666665</v>
      </c>
      <c r="GU3" s="17">
        <f t="shared" si="24"/>
        <v>62.333333333333336</v>
      </c>
      <c r="GV3" s="17">
        <f t="shared" si="25"/>
        <v>0</v>
      </c>
      <c r="GW3" s="17">
        <f t="shared" si="26"/>
        <v>37.666666666666664</v>
      </c>
      <c r="GX3" s="17">
        <f t="shared" si="27"/>
        <v>0</v>
      </c>
      <c r="GY3" s="1" t="s">
        <v>105</v>
      </c>
      <c r="GZ3" s="1" t="s">
        <v>106</v>
      </c>
      <c r="HA3" s="1" t="s">
        <v>107</v>
      </c>
      <c r="HB3" s="1" t="s">
        <v>107</v>
      </c>
      <c r="HC3" s="1" t="s">
        <v>108</v>
      </c>
    </row>
    <row r="4" spans="1:218" x14ac:dyDescent="0.25">
      <c r="A4" s="1">
        <v>68404041</v>
      </c>
      <c r="B4" s="1" t="s">
        <v>156</v>
      </c>
      <c r="C4" s="1" t="s">
        <v>157</v>
      </c>
      <c r="D4" s="1" t="s">
        <v>67</v>
      </c>
      <c r="E4" s="1" t="s">
        <v>67</v>
      </c>
      <c r="F4" s="28">
        <v>1</v>
      </c>
      <c r="G4" s="1" t="s">
        <v>158</v>
      </c>
      <c r="H4" s="1" t="s">
        <v>154</v>
      </c>
      <c r="J4" s="23" t="s">
        <v>159</v>
      </c>
      <c r="K4" s="1" t="s">
        <v>144</v>
      </c>
      <c r="L4" s="1" t="s">
        <v>69</v>
      </c>
      <c r="M4" s="1" t="s">
        <v>109</v>
      </c>
      <c r="N4" s="1" t="s">
        <v>160</v>
      </c>
      <c r="O4" s="1" t="s">
        <v>110</v>
      </c>
      <c r="P4" s="1" t="s">
        <v>71</v>
      </c>
      <c r="Q4" s="1" t="s">
        <v>161</v>
      </c>
      <c r="R4" s="1" t="s">
        <v>127</v>
      </c>
      <c r="S4" s="1" t="s">
        <v>113</v>
      </c>
      <c r="T4" s="1" t="s">
        <v>114</v>
      </c>
      <c r="U4" s="1" t="s">
        <v>74</v>
      </c>
      <c r="V4" s="1" t="s">
        <v>75</v>
      </c>
      <c r="W4" s="1" t="s">
        <v>115</v>
      </c>
      <c r="X4" s="1" t="s">
        <v>76</v>
      </c>
      <c r="Y4" s="1" t="s">
        <v>77</v>
      </c>
      <c r="Z4" s="1" t="s">
        <v>116</v>
      </c>
      <c r="AA4" s="1" t="s">
        <v>79</v>
      </c>
      <c r="AB4" s="1" t="s">
        <v>135</v>
      </c>
      <c r="AC4" s="1" t="s">
        <v>150</v>
      </c>
      <c r="AD4" s="1" t="s">
        <v>81</v>
      </c>
      <c r="AE4" s="1" t="s">
        <v>82</v>
      </c>
      <c r="AF4" s="1" t="s">
        <v>129</v>
      </c>
      <c r="AG4" s="1" t="s">
        <v>117</v>
      </c>
      <c r="AH4" s="1" t="s">
        <v>83</v>
      </c>
      <c r="AI4" s="1" t="s">
        <v>162</v>
      </c>
      <c r="AJ4" s="1" t="s">
        <v>84</v>
      </c>
      <c r="AK4" s="1" t="s">
        <v>85</v>
      </c>
      <c r="AL4" s="5" t="str">
        <f t="shared" si="0"/>
        <v>1</v>
      </c>
      <c r="AM4" s="5" t="str">
        <f t="shared" si="0"/>
        <v>3</v>
      </c>
      <c r="AN4" s="5" t="str">
        <f t="shared" si="0"/>
        <v>3</v>
      </c>
      <c r="AO4" s="5" t="str">
        <f t="shared" si="0"/>
        <v>4</v>
      </c>
      <c r="AP4" s="5" t="str">
        <f t="shared" si="0"/>
        <v>3</v>
      </c>
      <c r="AQ4" s="5" t="str">
        <f t="shared" si="1"/>
        <v>4</v>
      </c>
      <c r="AR4" s="5" t="str">
        <f t="shared" si="2"/>
        <v>1</v>
      </c>
      <c r="AS4" s="5" t="str">
        <f t="shared" si="2"/>
        <v>4</v>
      </c>
      <c r="AT4" s="5" t="str">
        <f t="shared" si="3"/>
        <v>3</v>
      </c>
      <c r="AU4" s="5" t="str">
        <f t="shared" si="3"/>
        <v>3</v>
      </c>
      <c r="AV4" s="5" t="str">
        <f t="shared" si="3"/>
        <v>4</v>
      </c>
      <c r="AW4" s="5" t="str">
        <f t="shared" si="3"/>
        <v>3</v>
      </c>
      <c r="AX4" s="5" t="str">
        <f t="shared" si="4"/>
        <v>3</v>
      </c>
      <c r="AY4" s="5" t="str">
        <f t="shared" si="5"/>
        <v>4</v>
      </c>
      <c r="AZ4" s="5" t="str">
        <f t="shared" si="5"/>
        <v>3</v>
      </c>
      <c r="BA4" s="5" t="str">
        <f t="shared" si="5"/>
        <v>4</v>
      </c>
      <c r="BB4" s="5" t="str">
        <f t="shared" si="6"/>
        <v>4</v>
      </c>
      <c r="BC4" s="5" t="str">
        <f t="shared" si="7"/>
        <v>1</v>
      </c>
      <c r="BD4" s="5" t="str">
        <f t="shared" si="7"/>
        <v>3</v>
      </c>
      <c r="BE4" s="5" t="str">
        <f t="shared" si="7"/>
        <v>3</v>
      </c>
      <c r="BF4" s="5" t="str">
        <f t="shared" si="7"/>
        <v>3</v>
      </c>
      <c r="BG4" s="5" t="str">
        <f t="shared" si="8"/>
        <v>4</v>
      </c>
      <c r="BH4" s="5" t="str">
        <f t="shared" si="9"/>
        <v>4</v>
      </c>
      <c r="BI4" s="5" t="str">
        <f t="shared" si="9"/>
        <v>3</v>
      </c>
      <c r="BJ4" s="5" t="str">
        <f t="shared" si="9"/>
        <v>4</v>
      </c>
      <c r="BK4" s="5" t="str">
        <f t="shared" si="9"/>
        <v>3</v>
      </c>
      <c r="BL4" s="5" t="str">
        <f t="shared" si="10"/>
        <v>2</v>
      </c>
      <c r="BM4" s="7">
        <f>COUNTIF(Таблица1[[#This Row],[Ключ 1-1]:[Ключ 1-27]],"1")</f>
        <v>3</v>
      </c>
      <c r="BN4" s="7">
        <f>COUNTIF(Таблица1[[#This Row],[Ключ 1-1]:[Ключ 1-27]],"2")</f>
        <v>1</v>
      </c>
      <c r="BO4" s="7">
        <f>COUNTIF(Таблица1[[#This Row],[Ключ 1-1]:[Ключ 1-27]],"3")</f>
        <v>13</v>
      </c>
      <c r="BP4" s="7">
        <f>COUNTIF(Таблица1[[#This Row],[Ключ 1-1]:[Ключ 1-27]],"4")</f>
        <v>10</v>
      </c>
      <c r="BQ4" s="14">
        <f>COUNTIF(Таблица1[[#This Row],[Ключ 1-1]],"1")+COUNTIF(Таблица1[[#This Row],[Ключ 1-4]],"1")+COUNTIF(Таблица1[[#This Row],[Ключ 1-7]],"1")+COUNTIF(Таблица1[[#This Row],[Ключ 1-10]],"1")+COUNTIF(Таблица1[[#This Row],[Ключ 1-13]],"1")+COUNTIF(Таблица1[[#This Row],[Ключ 1-16]],"1")+COUNTIF(Таблица1[[#This Row],[Ключ 1-19]],"1")+COUNTIF(Таблица1[[#This Row],[Ключ 1-22]],"1")+COUNTIF(Таблица1[[#This Row],[Ключ 1-25]],"1")</f>
        <v>2</v>
      </c>
      <c r="BR4" s="14">
        <f>COUNTIF(Таблица1[[#This Row],[Ключ 1-1]],"2")+COUNTIF(Таблица1[[#This Row],[Ключ 1-4]],"2")+COUNTIF(Таблица1[[#This Row],[Ключ 1-7]],"2")+COUNTIF(Таблица1[[#This Row],[Ключ 1-10]],"2")+COUNTIF(Таблица1[[#This Row],[Ключ 1-13]],"2")+COUNTIF(Таблица1[[#This Row],[Ключ 1-16]],"2")+COUNTIF(Таблица1[[#This Row],[Ключ 1-19]],"2")+COUNTIF(Таблица1[[#This Row],[Ключ 1-22]],"2")+COUNTIF(Таблица1[[#This Row],[Ключ 1-25]],"2")</f>
        <v>0</v>
      </c>
      <c r="BS4" s="14">
        <f>COUNTIF(Таблица1[[#This Row],[Ключ 1-1]],"3")+COUNTIF(Таблица1[[#This Row],[Ключ 1-4]],"3")+COUNTIF(Таблица1[[#This Row],[Ключ 1-7]],"3")+COUNTIF(Таблица1[[#This Row],[Ключ 1-10]],"3")+COUNTIF(Таблица1[[#This Row],[Ключ 1-13]],"3")+COUNTIF(Таблица1[[#This Row],[Ключ 1-16]],"3")+COUNTIF(Таблица1[[#This Row],[Ключ 1-19]],"3")+COUNTIF(Таблица1[[#This Row],[Ключ 1-22]],"3")+COUNTIF(Таблица1[[#This Row],[Ключ 1-25]],"3")</f>
        <v>3</v>
      </c>
      <c r="BT4" s="14">
        <f>COUNTIF(Таблица1[[#This Row],[Ключ 1-1]],"4")+COUNTIF(Таблица1[[#This Row],[Ключ 1-4]],"4")+COUNTIF(Таблица1[[#This Row],[Ключ 1-7]],"4")+COUNTIF(Таблица1[[#This Row],[Ключ 1-10]],"4")+COUNTIF(Таблица1[[#This Row],[Ключ 1-13]],"4")+COUNTIF(Таблица1[[#This Row],[Ключ 1-16]],"4")+COUNTIF(Таблица1[[#This Row],[Ключ 1-19]],"4")+COUNTIF(Таблица1[[#This Row],[Ключ 1-22]],"4")+COUNTIF(Таблица1[[#This Row],[Ключ 1-25]],"4")</f>
        <v>4</v>
      </c>
      <c r="BU4" s="5">
        <f>COUNTIF(Таблица1[[#This Row],[Ключ 1-2]],"1")+COUNTIF(Таблица1[[#This Row],[Ключ 1-5]],"1")+COUNTIF(Таблица1[[#This Row],[Ключ 1-8]],"1")+COUNTIF(Таблица1[[#This Row],[Ключ 1-11]],"1")+COUNTIF(Таблица1[[#This Row],[Ключ 1-14]],"1")+COUNTIF(Таблица1[[#This Row],[Ключ 1-17]],"1")+COUNTIF(Таблица1[[#This Row],[Ключ 1-20]],"1")+COUNTIF(Таблица1[[#This Row],[Ключ 1-23]],"1")+COUNTIF(Таблица1[[#This Row],[Ключ 1-26]],"1")</f>
        <v>0</v>
      </c>
      <c r="BV4" s="5">
        <f>COUNTIF(Таблица1[[#This Row],[Ключ 1-2]],"2")+COUNTIF(Таблица1[[#This Row],[Ключ 1-5]],"2")+COUNTIF(Таблица1[[#This Row],[Ключ 1-8]],"2")+COUNTIF(Таблица1[[#This Row],[Ключ 1-11]],"2")+COUNTIF(Таблица1[[#This Row],[Ключ 1-14]],"2")+COUNTIF(Таблица1[[#This Row],[Ключ 1-17]],"2")+COUNTIF(Таблица1[[#This Row],[Ключ 1-20]],"2")+COUNTIF(Таблица1[[#This Row],[Ключ 1-23]],"2")+COUNTIF(Таблица1[[#This Row],[Ключ 1-26]],"2")</f>
        <v>0</v>
      </c>
      <c r="BW4" s="5">
        <f>COUNTIF(Таблица1[[#This Row],[Ключ 1-2]],"3")+COUNTIF(Таблица1[[#This Row],[Ключ 1-5]],"3")+COUNTIF(Таблица1[[#This Row],[Ключ 1-8]],"3")+COUNTIF(Таблица1[[#This Row],[Ключ 1-11]],"3")+COUNTIF(Таблица1[[#This Row],[Ключ 1-14]],"3")+COUNTIF(Таблица1[[#This Row],[Ключ 1-17]],"3")+COUNTIF(Таблица1[[#This Row],[Ключ 1-20]],"3")+COUNTIF(Таблица1[[#This Row],[Ключ 1-23]],"3")+COUNTIF(Таблица1[[#This Row],[Ключ 1-26]],"3")</f>
        <v>4</v>
      </c>
      <c r="BX4" s="5">
        <f>COUNTIF(Таблица1[[#This Row],[Ключ 1-2]],"4")+COUNTIF(Таблица1[[#This Row],[Ключ 1-5]],"4")+COUNTIF(Таблица1[[#This Row],[Ключ 1-8]],"4")+COUNTIF(Таблица1[[#This Row],[Ключ 1-11]],"4")+COUNTIF(Таблица1[[#This Row],[Ключ 1-14]],"4")+COUNTIF(Таблица1[[#This Row],[Ключ 1-17]],"4")+COUNTIF(Таблица1[[#This Row],[Ключ 1-20]],"4")+COUNTIF(Таблица1[[#This Row],[Ключ 1-23]],"4")+COUNTIF(Таблица1[[#This Row],[Ключ 1-26]],"4")</f>
        <v>5</v>
      </c>
      <c r="BY4" s="14">
        <f>COUNTIF(Таблица1[[#This Row],[Ключ 1-3]],"1")+COUNTIF(Таблица1[[#This Row],[Ключ 1-6]],"1")+COUNTIF(Таблица1[[#This Row],[Ключ 1-9]],"1")+COUNTIF(Таблица1[[#This Row],[Ключ 1-12]],"1")+COUNTIF(Таблица1[[#This Row],[Ключ 1-15]],"1")+COUNTIF(Таблица1[[#This Row],[Ключ 1-18]],"1")+COUNTIF(Таблица1[[#This Row],[Ключ 1-21]],"1")+COUNTIF(Таблица1[[#This Row],[Ключ 1-24]],"1")+COUNTIF(Таблица1[[#This Row],[Ключ 1-27]],"1")</f>
        <v>1</v>
      </c>
      <c r="BZ4" s="14">
        <f>COUNTIF(Таблица1[[#This Row],[Ключ 1-3]],"2")+COUNTIF(Таблица1[[#This Row],[Ключ 1-6]],"2")+COUNTIF(Таблица1[[#This Row],[Ключ 1-9]],"2")+COUNTIF(Таблица1[[#This Row],[Ключ 1-12]],"2")+COUNTIF(Таблица1[[#This Row],[Ключ 1-15]],"2")+COUNTIF(Таблица1[[#This Row],[Ключ 1-18]],"2")+COUNTIF(Таблица1[[#This Row],[Ключ 1-21]],"2")+COUNTIF(Таблица1[[#This Row],[Ключ 1-24]],"2")+COUNTIF(Таблица1[[#This Row],[Ключ 1-27]],"2")</f>
        <v>1</v>
      </c>
      <c r="CA4" s="14">
        <f>COUNTIF(Таблица1[[#This Row],[Ключ 1-3]],"3")+COUNTIF(Таблица1[[#This Row],[Ключ 1-6]],"3")+COUNTIF(Таблица1[[#This Row],[Ключ 1-9]],"3")+COUNTIF(Таблица1[[#This Row],[Ключ 1-12]],"3")+COUNTIF(Таблица1[[#This Row],[Ключ 1-15]],"3")+COUNTIF(Таблица1[[#This Row],[Ключ 1-18]],"3")+COUNTIF(Таблица1[[#This Row],[Ключ 1-21]],"3")+COUNTIF(Таблица1[[#This Row],[Ключ 1-24]],"3")+COUNTIF(Таблица1[[#This Row],[Ключ 1-27]],"3")</f>
        <v>6</v>
      </c>
      <c r="CB4" s="14">
        <f>COUNTIF(Таблица1[[#This Row],[Ключ 1-3]],"4")+COUNTIF(Таблица1[[#This Row],[Ключ 1-6]],"4")+COUNTIF(Таблица1[[#This Row],[Ключ 1-9]],"4")+COUNTIF(Таблица1[[#This Row],[Ключ 1-12]],"4")+COUNTIF(Таблица1[[#This Row],[Ключ 1-15]],"4")+COUNTIF(Таблица1[[#This Row],[Ключ 1-18]],"4")+COUNTIF(Таблица1[[#This Row],[Ключ 1-21]],"4")+COUNTIF(Таблица1[[#This Row],[Ключ 1-24]],"4")+COUNTIF(Таблица1[[#This Row],[Ключ 1-27]],"4")</f>
        <v>1</v>
      </c>
      <c r="CC4" s="1" t="s">
        <v>86</v>
      </c>
      <c r="CD4" s="1" t="s">
        <v>87</v>
      </c>
      <c r="CE4" s="1" t="s">
        <v>141</v>
      </c>
      <c r="CF4" s="1" t="s">
        <v>163</v>
      </c>
      <c r="CG4" s="1" t="s">
        <v>90</v>
      </c>
      <c r="CH4" s="1" t="s">
        <v>119</v>
      </c>
      <c r="CI4" s="1" t="s">
        <v>92</v>
      </c>
      <c r="CJ4" s="1" t="s">
        <v>136</v>
      </c>
      <c r="CK4" s="1" t="s">
        <v>93</v>
      </c>
      <c r="CL4" s="1" t="s">
        <v>120</v>
      </c>
      <c r="CM4" s="1" t="s">
        <v>94</v>
      </c>
      <c r="CN4" s="1" t="s">
        <v>95</v>
      </c>
      <c r="CO4" s="1" t="s">
        <v>121</v>
      </c>
      <c r="CP4" s="1" t="s">
        <v>164</v>
      </c>
      <c r="CQ4" s="1" t="s">
        <v>98</v>
      </c>
      <c r="CR4" s="1" t="s">
        <v>122</v>
      </c>
      <c r="CS4" s="1" t="s">
        <v>100</v>
      </c>
      <c r="CT4" s="1" t="s">
        <v>101</v>
      </c>
      <c r="CU4" s="1" t="s">
        <v>102</v>
      </c>
      <c r="CV4" s="1" t="s">
        <v>137</v>
      </c>
      <c r="CW4" s="1" t="s">
        <v>148</v>
      </c>
      <c r="CX4" s="1" t="s">
        <v>131</v>
      </c>
      <c r="CY4" s="1" t="s">
        <v>165</v>
      </c>
      <c r="CZ4" s="1" t="s">
        <v>104</v>
      </c>
      <c r="DA4" s="1" t="s">
        <v>125</v>
      </c>
      <c r="DB4" s="1" t="s">
        <v>133</v>
      </c>
      <c r="DC4" s="1" t="s">
        <v>140</v>
      </c>
      <c r="DD4" s="7" t="str">
        <f t="shared" si="11"/>
        <v>3</v>
      </c>
      <c r="DE4" s="7" t="str">
        <f t="shared" si="11"/>
        <v>3</v>
      </c>
      <c r="DF4" s="7" t="str">
        <f t="shared" si="11"/>
        <v>4</v>
      </c>
      <c r="DG4" s="7" t="str">
        <f t="shared" si="11"/>
        <v>4</v>
      </c>
      <c r="DH4" s="7" t="str">
        <f t="shared" si="11"/>
        <v>3</v>
      </c>
      <c r="DI4" s="7" t="str">
        <f t="shared" si="12"/>
        <v>3</v>
      </c>
      <c r="DJ4" s="7" t="str">
        <f t="shared" si="13"/>
        <v>3</v>
      </c>
      <c r="DK4" s="7" t="str">
        <f t="shared" si="13"/>
        <v>3</v>
      </c>
      <c r="DL4" s="7" t="str">
        <f t="shared" si="13"/>
        <v>4</v>
      </c>
      <c r="DM4" s="7" t="str">
        <f t="shared" si="13"/>
        <v>3</v>
      </c>
      <c r="DN4" s="7" t="str">
        <f t="shared" si="13"/>
        <v>3</v>
      </c>
      <c r="DO4" s="7" t="str">
        <f t="shared" ref="DO4" si="28">IF(OR(CN4="Решения и распоряжения школьной администрации",
CN4="У нас реализуют задумки и инициативы школьной администрации, ответственно относятся к поручениям",
CN4="Относится к компетенции администрации школы",
CN4="Так, как скажет учитель (классный руководитель)",
CN4="Все стараются в первую очередь соблюдать дисциплину, слушать учителя",
CN4="К разрешению конфликта привлекается учитель / классный руководитель / завуч / директор",
CN4="События, в которых призывает поучаствовать вышестоящее руководство",
CN4="Образцовая самодисциплина и следование правилам",
CN4="Стараются убедить этих учителей, что важно согласиться с мнением более авторитетного человека",
CN4="В нашей школе строгая дисциплина, каждый должен соблюдать установленные правила",
CN4="Качественное и точное выполнение распоряжений администрации",
CN4="Как к проблеме, которая должна решаться руководством",
CN4="Задания, которые сам (-а) считаю важными по данной теме",
CN4="Те, кого отправил учитель (или школьная администрация)",
CN4="Правила устанавливаются руководством школы, и все следуют им",
CN4="Обращают внимание ученика на недопустимость нарушения Устава (правил) школы",
CN4="От контроля со стороны учителей и администрации",
CN4="Назначают ответственного, который занимается этой проблемой",
CN4="Тем, кто чётко выполняет распоряжения школьной администрации",
CN4="В школе чётко соблюдаются правила и всегда понятно, что от тебя требуется",
CN4="Обращаются к руководителю",
CN4="Руководство школы самостоятельно решает, какие кружки и секции открыть. Иногда это связано с пожеланиями вышестоящих органов",
CN4="Ставят двойку и сообщают родителям",
CN4="Принимают меры административного характера",
CN4="Делают то, что попросят педагоги или администрация",
CN4="Администрация решает, как это лучше сделать",
CN4="Сообщать руководству школы",
),"1",
IF(OR(CN4="Традиции, сложившиеся обычаи",
CN4="У нас осторожно относятся к любым изменениям, главное – спокойствие и постоянство",
CN4="Это обычное дело, учителя сами помирятся",
CN4="Так, как принято (по росту, мальчик – девочка и т. п.)",
CN4="Обычно все выполняют одинаковые задания, отвечают у доски",
CN4="Для таких ситуаций у нас есть проверенные временем решения",
CN4="Традиционные события нашей школы",
CN4="Уважение школьных традиций",
CN4="Призывают несогласных держать свое мнение при себе и не провоцировать конфликт",
CN4="В нашей школе всё стабильно, все стараются избегать любых изменений",
CN4="Участие в традиционных конкурсах и олимпиадах",
CN4="Как к неизбежной проблеме, которая может возникнуть в любом коллективе",
CN4="Типичные задания, к которым все привыкли",
CN4="Те, у кого есть опыт в этом",
CN4="Правила уже существуют долгие годы и остаются неизменными",
CN4="Стараются объяснить, что не надо выделяться",
CN4="От того, насколько в школе хранят традиции",
CN4="Стараются убедить его, что на самом деле всё не так плохо",
CN4="Тем, кто сохраняет и поддерживает сложившиеся традиции",
CN4="У школы богатый опыт, она сохраняет свои лучшие традиции",
CN4="Терпеливо ждут, когда трудности разрешатся сами собой",
CN4="Одни и те же кружки и секции работают из года в год. Как правило, новые не открывают",
CN4="Используют наказания, принятые в нашей школе",
CN4="Не заостряют на этом внимания – такие ситуации случаются и потом сходят на нет",
CN4="Всё как обычно, отдыхают",
CN4="С переменами не спешат, прежде всё хорошенько обдумывают",
CN4="Действовать так, как у нас принято, главное – не выносить сор из избы"
),
"2",
IF(OR(CN4="Коллективные обсуждения, договоренности и решения",
CN4="У нас любят вместе планировать дела и участвовать в общих активностях",
CN4="Касается всех, ведь конфликты отражаются на каждом члене коллектива",
CN4="Чаще всего учитель (классный руководитель) обсуждает этот вопрос с классом",
CN4="Все работают в группах, вместе выполняют задания и показывают совместный результат",
CN4="Конфликт обсуждается в классе, одноклассники и друзья помогают рассудить стороны",
CN4="События, в которых можно участвовать всем вместе и проявлять способности как команда",
CN4="Общительность, готовность сотрудничать с другими людьми и работать в команде",
CN4="Продолжают спор, чтобы прийти к общему решению",
CN4="В нашей школе все работают сообща, делятся друг с другом успехами и неудачами",
CN4="Достижения школьных команд и коллективов",
CN4="Как к общей проблеме всего коллектива",
CN4="Задания, которые можно выполнять вместе с одноклассниками",
CN4="Те, кого выдвинул коллектив",
CN4="Правила принимаются в коллективном обсуждении, когда все согласны с его результатами",
CN4="Обсуждают в классе",
CN4="От того, какие сложились отношения в коллективе",
CN4="Привлекают других учеников или учителей для поддержки",
CN4="Тем, кто с удовольствием работает в команде",
CN4="В школе все стараются понять друг друга и договориться",
CN4="Обсуждают трудности в коллективе и находят общее решение",
CN4="Опрашивают максимальное количество учеников и/или родителей. Открывают кружки и секции, актуальные для большинства",
CN4="Призывают не отставать от одноклассников",
CN4="Обсуждают ситуацию в коллективе",
CN4="Общаются с одноклассниками/друзьями, что-то делают вместе",
CN4="Классы (коллективы) обсуждают, предлагают общее решение",
CN4="Всем вместе решать проблему"
),
"3","4")))</f>
        <v>3</v>
      </c>
      <c r="DP4" s="7" t="str">
        <f t="shared" si="14"/>
        <v>4</v>
      </c>
      <c r="DQ4" s="7" t="str">
        <f t="shared" si="14"/>
        <v>3</v>
      </c>
      <c r="DR4" s="7" t="str">
        <f t="shared" si="14"/>
        <v>3</v>
      </c>
      <c r="DS4" s="7" t="str">
        <f t="shared" si="14"/>
        <v>1</v>
      </c>
      <c r="DT4" s="7" t="str">
        <f t="shared" si="15"/>
        <v>3</v>
      </c>
      <c r="DU4" s="7" t="str">
        <f t="shared" si="16"/>
        <v>4</v>
      </c>
      <c r="DV4" s="7" t="str">
        <f t="shared" si="16"/>
        <v>3</v>
      </c>
      <c r="DW4" s="7" t="str">
        <f t="shared" si="16"/>
        <v>3</v>
      </c>
      <c r="DX4" s="7" t="str">
        <f t="shared" si="16"/>
        <v>1</v>
      </c>
      <c r="DY4" s="7" t="str">
        <f t="shared" si="17"/>
        <v>3</v>
      </c>
      <c r="DZ4" s="7" t="str">
        <f t="shared" si="18"/>
        <v>4</v>
      </c>
      <c r="EA4" s="7" t="str">
        <f t="shared" si="18"/>
        <v>3</v>
      </c>
      <c r="EB4" s="7" t="str">
        <f t="shared" si="18"/>
        <v>3</v>
      </c>
      <c r="EC4" s="7" t="str">
        <f t="shared" si="18"/>
        <v>3</v>
      </c>
      <c r="ED4" s="7" t="str">
        <f t="shared" si="19"/>
        <v>1</v>
      </c>
      <c r="EE4" s="11">
        <f>COUNTIF(Таблица1[[#This Row],[Ключ 2-1]:[Ключ 2-27]],"1")</f>
        <v>3</v>
      </c>
      <c r="EF4" s="11">
        <f>COUNTIF(Таблица1[[#This Row],[Ключ 2-1]:[Ключ 2-27]],"2")</f>
        <v>0</v>
      </c>
      <c r="EG4" s="11">
        <f>COUNTIF(Таблица1[[#This Row],[Ключ 2-1]:[Ключ 2-27]],"3")</f>
        <v>18</v>
      </c>
      <c r="EH4" s="11">
        <f>COUNTIF(Таблица1[[#This Row],[Ключ 2-1]:[Ключ 2-27]],"4")</f>
        <v>6</v>
      </c>
      <c r="EI4" s="14">
        <f>COUNTIF(Таблица1[[#This Row],[Ключ 2-1]],"1")+COUNTIF(Таблица1[[#This Row],[Ключ 2-4]],"1")+COUNTIF(Таблица1[[#This Row],[Ключ 2-7]],"1")+COUNTIF(Таблица1[[#This Row],[Ключ 2-10]],"1")+COUNTIF(Таблица1[[#This Row],[Ключ 2-13]],"1")+COUNTIF(Таблица1[[#This Row],[Ключ 2-16]],"1")+COUNTIF(Таблица1[[#This Row],[Ключ 2-19]],"1")+COUNTIF(Таблица1[[#This Row],[Ключ 2-22]],"1")+COUNTIF(Таблица1[[#This Row],[Ключ 2-25]],"1")</f>
        <v>1</v>
      </c>
      <c r="EJ4" s="14">
        <f>COUNTIF(Таблица1[[#This Row],[Ключ 2-1]],"2")+COUNTIF(Таблица1[[#This Row],[Ключ 2-4]],"2")+COUNTIF(Таблица1[[#This Row],[Ключ 2-7]],"2")+COUNTIF(Таблица1[[#This Row],[Ключ 2-10]],"2")+COUNTIF(Таблица1[[#This Row],[Ключ 2-13]],"2")+COUNTIF(Таблица1[[#This Row],[Ключ 2-16]],"2")+COUNTIF(Таблица1[[#This Row],[Ключ 2-19]],"2")+COUNTIF(Таблица1[[#This Row],[Ключ 2-22]],"2")+COUNTIF(Таблица1[[#This Row],[Ключ 2-25]],"2")</f>
        <v>0</v>
      </c>
      <c r="EK4" s="14">
        <f>COUNTIF(Таблица1[[#This Row],[Ключ 2-1]],"3")+COUNTIF(Таблица1[[#This Row],[Ключ 2-4]],"3")+COUNTIF(Таблица1[[#This Row],[Ключ 2-7]],"3")+COUNTIF(Таблица1[[#This Row],[Ключ 2-10]],"3")+COUNTIF(Таблица1[[#This Row],[Ключ 2-13]],"3")+COUNTIF(Таблица1[[#This Row],[Ключ 2-16]],"3")+COUNTIF(Таблица1[[#This Row],[Ключ 2-19]],"3")+COUNTIF(Таблица1[[#This Row],[Ключ 2-22]],"3")+COUNTIF(Таблица1[[#This Row],[Ключ 2-25]],"3")</f>
        <v>6</v>
      </c>
      <c r="EL4" s="14">
        <f>COUNTIF(Таблица1[[#This Row],[Ключ 2-1]],"4")+COUNTIF(Таблица1[[#This Row],[Ключ 2-4]],"4")+COUNTIF(Таблица1[[#This Row],[Ключ 2-7]],"4")+COUNTIF(Таблица1[[#This Row],[Ключ 2-10]],"4")+COUNTIF(Таблица1[[#This Row],[Ключ 2-13]],"4")+COUNTIF(Таблица1[[#This Row],[Ключ 2-16]],"4")+COUNTIF(Таблица1[[#This Row],[Ключ 2-19]],"4")+COUNTIF(Таблица1[[#This Row],[Ключ 2-22]],"4")+COUNTIF(Таблица1[[#This Row],[Ключ 2-25]],"4")</f>
        <v>2</v>
      </c>
      <c r="EM4" s="5">
        <f>COUNTIF(Таблица1[[#This Row],[Ключ 2-2]],"1")+COUNTIF(Таблица1[[#This Row],[Ключ 2-5]],"1")+COUNTIF(Таблица1[[#This Row],[Ключ 2-8]],"1")+COUNTIF(Таблица1[[#This Row],[Ключ 2-11]],"1")+COUNTIF(Таблица1[[#This Row],[Ключ 2-14]],"1")+COUNTIF(Таблица1[[#This Row],[Ключ 2-17]],"1")+COUNTIF(Таблица1[[#This Row],[Ключ 2-20]],"1")+COUNTIF(Таблица1[[#This Row],[Ключ 2-23]],"1")+COUNTIF(Таблица1[[#This Row],[Ключ 2-26]],"1")</f>
        <v>0</v>
      </c>
      <c r="EN4" s="5">
        <f>COUNTIF(Таблица1[[#This Row],[Ключ 2-2]],"2")+COUNTIF(Таблица1[[#This Row],[Ключ 2-5]],"2")+COUNTIF(Таблица1[[#This Row],[Ключ 2-8]],"2")+COUNTIF(Таблица1[[#This Row],[Ключ 2-11]],"2")+COUNTIF(Таблица1[[#This Row],[Ключ 2-14]],"2")+COUNTIF(Таблица1[[#This Row],[Ключ 2-17]],"2")+COUNTIF(Таблица1[[#This Row],[Ключ 2-20]],"2")+COUNTIF(Таблица1[[#This Row],[Ключ 2-23]],"2")+COUNTIF(Таблица1[[#This Row],[Ключ 2-26]],"2")</f>
        <v>0</v>
      </c>
      <c r="EO4" s="5">
        <f>COUNTIF(Таблица1[[#This Row],[Ключ 2-2]],"3")+COUNTIF(Таблица1[[#This Row],[Ключ 2-5]],"3")+COUNTIF(Таблица1[[#This Row],[Ключ 2-8]],"3")+COUNTIF(Таблица1[[#This Row],[Ключ 2-11]],"3")+COUNTIF(Таблица1[[#This Row],[Ключ 2-14]],"3")+COUNTIF(Таблица1[[#This Row],[Ключ 2-17]],"3")+COUNTIF(Таблица1[[#This Row],[Ключ 2-20]],"3")+COUNTIF(Таблица1[[#This Row],[Ключ 2-23]],"3")+COUNTIF(Таблица1[[#This Row],[Ключ 2-26]],"3")</f>
        <v>8</v>
      </c>
      <c r="EP4" s="5">
        <f>COUNTIF(Таблица1[[#This Row],[Ключ 2-2]],"4")+COUNTIF(Таблица1[[#This Row],[Ключ 2-5]],"4")+COUNTIF(Таблица1[[#This Row],[Ключ 2-8]],"4")+COUNTIF(Таблица1[[#This Row],[Ключ 2-11]],"4")+COUNTIF(Таблица1[[#This Row],[Ключ 2-14]],"4")+COUNTIF(Таблица1[[#This Row],[Ключ 2-17]],"4")+COUNTIF(Таблица1[[#This Row],[Ключ 2-20]],"4")+COUNTIF(Таблица1[[#This Row],[Ключ 2-23]],"4")+COUNTIF(Таблица1[[#This Row],[Ключ 2-26]],"4")</f>
        <v>1</v>
      </c>
      <c r="EQ4" s="14">
        <f>COUNTIF(Таблица1[[#This Row],[Ключ 2-3]],"1")+COUNTIF(Таблица1[[#This Row],[Ключ 2-6]],"1")+COUNTIF(Таблица1[[#This Row],[Ключ 2-9]],"1")+COUNTIF(Таблица1[[#This Row],[Ключ 2-12]],"1")+COUNTIF(Таблица1[[#This Row],[Ключ 2-15]],"1")+COUNTIF(Таблица1[[#This Row],[Ключ 2-18]],"1")+COUNTIF(Таблица1[[#This Row],[Ключ 2-21]],"1")+COUNTIF(Таблица1[[#This Row],[Ключ 2-24]],"1")+COUNTIF(Таблица1[[#This Row],[Ключ 2-27]],"1")</f>
        <v>2</v>
      </c>
      <c r="ER4" s="14">
        <f>COUNTIF(Таблица1[[#This Row],[Ключ 2-3]],"2")+COUNTIF(Таблица1[[#This Row],[Ключ 2-6]],"2")+COUNTIF(Таблица1[[#This Row],[Ключ 2-9]],"2")+COUNTIF(Таблица1[[#This Row],[Ключ 2-12]],"2")+COUNTIF(Таблица1[[#This Row],[Ключ 2-15]],"2")+COUNTIF(Таблица1[[#This Row],[Ключ 2-18]],"2")+COUNTIF(Таблица1[[#This Row],[Ключ 2-21]],"2")+COUNTIF(Таблица1[[#This Row],[Ключ 2-24]],"2")+COUNTIF(Таблица1[[#This Row],[Ключ 2-27]],"2")</f>
        <v>0</v>
      </c>
      <c r="ES4" s="14">
        <f>COUNTIF(Таблица1[[#This Row],[Ключ 2-3]],"3")+COUNTIF(Таблица1[[#This Row],[Ключ 2-6]],"3")+COUNTIF(Таблица1[[#This Row],[Ключ 2-9]],"3")+COUNTIF(Таблица1[[#This Row],[Ключ 2-12]],"3")+COUNTIF(Таблица1[[#This Row],[Ключ 2-15]],"3")+COUNTIF(Таблица1[[#This Row],[Ключ 2-18]],"3")+COUNTIF(Таблица1[[#This Row],[Ключ 2-21]],"3")+COUNTIF(Таблица1[[#This Row],[Ключ 2-24]],"3")+COUNTIF(Таблица1[[#This Row],[Ключ 2-27]],"3")</f>
        <v>4</v>
      </c>
      <c r="ET4" s="14">
        <f>COUNTIF(Таблица1[[#This Row],[Ключ 2-3]],"4")+COUNTIF(Таблица1[[#This Row],[Ключ 2-6]],"4")+COUNTIF(Таблица1[[#This Row],[Ключ 2-9]],"4")+COUNTIF(Таблица1[[#This Row],[Ключ 2-12]],"4")+COUNTIF(Таблица1[[#This Row],[Ключ 2-15]],"4")+COUNTIF(Таблица1[[#This Row],[Ключ 2-18]],"4")+COUNTIF(Таблица1[[#This Row],[Ключ 2-21]],"4")+COUNTIF(Таблица1[[#This Row],[Ключ 2-24]],"4")+COUNTIF(Таблица1[[#This Row],[Ключ 2-27]],"4")</f>
        <v>3</v>
      </c>
      <c r="EU4" s="1">
        <v>50</v>
      </c>
      <c r="EV4" s="1">
        <v>20</v>
      </c>
      <c r="EW4" s="1">
        <v>20</v>
      </c>
      <c r="EX4" s="1">
        <v>10</v>
      </c>
      <c r="EY4" s="1">
        <v>35</v>
      </c>
      <c r="EZ4" s="1">
        <v>23</v>
      </c>
      <c r="FA4" s="1">
        <v>42</v>
      </c>
      <c r="FB4" s="1">
        <v>0</v>
      </c>
      <c r="FC4" s="1">
        <v>50</v>
      </c>
      <c r="FD4" s="1">
        <v>20</v>
      </c>
      <c r="FE4" s="1">
        <v>15</v>
      </c>
      <c r="FF4" s="1">
        <v>15</v>
      </c>
      <c r="FG4" s="1">
        <v>50</v>
      </c>
      <c r="FH4" s="1">
        <v>30</v>
      </c>
      <c r="FI4" s="1">
        <v>20</v>
      </c>
      <c r="FJ4" s="1">
        <v>0</v>
      </c>
      <c r="FK4" s="1">
        <v>60</v>
      </c>
      <c r="FL4" s="1">
        <v>20</v>
      </c>
      <c r="FM4" s="1">
        <v>10</v>
      </c>
      <c r="FN4" s="1">
        <v>10</v>
      </c>
      <c r="FO4" s="1">
        <v>60</v>
      </c>
      <c r="FP4" s="1">
        <v>30</v>
      </c>
      <c r="FQ4" s="1">
        <v>5</v>
      </c>
      <c r="FR4" s="1">
        <v>5</v>
      </c>
      <c r="FS4" s="1">
        <v>60</v>
      </c>
      <c r="FT4" s="1">
        <v>20</v>
      </c>
      <c r="FU4" s="1">
        <v>15</v>
      </c>
      <c r="FV4" s="1">
        <v>5</v>
      </c>
      <c r="FW4" s="1">
        <v>65</v>
      </c>
      <c r="FX4" s="1">
        <v>30</v>
      </c>
      <c r="FY4" s="1">
        <v>5</v>
      </c>
      <c r="FZ4" s="1">
        <v>0</v>
      </c>
      <c r="GA4" s="1">
        <v>50</v>
      </c>
      <c r="GB4" s="1">
        <v>20</v>
      </c>
      <c r="GC4" s="1">
        <v>20</v>
      </c>
      <c r="GD4" s="1">
        <v>10</v>
      </c>
      <c r="GE4" s="1">
        <v>60</v>
      </c>
      <c r="GF4" s="1">
        <v>25</v>
      </c>
      <c r="GG4" s="1">
        <v>10</v>
      </c>
      <c r="GH4" s="1">
        <v>5</v>
      </c>
      <c r="GI4" s="1">
        <v>50</v>
      </c>
      <c r="GJ4" s="1">
        <v>30</v>
      </c>
      <c r="GK4" s="1">
        <v>10</v>
      </c>
      <c r="GL4" s="1">
        <v>10</v>
      </c>
      <c r="GM4" s="1">
        <v>50</v>
      </c>
      <c r="GN4" s="1">
        <v>30</v>
      </c>
      <c r="GO4" s="1">
        <v>15</v>
      </c>
      <c r="GP4" s="1">
        <v>5</v>
      </c>
      <c r="GQ4" s="15">
        <f t="shared" si="20"/>
        <v>53.333333333333336</v>
      </c>
      <c r="GR4" s="15">
        <f t="shared" si="21"/>
        <v>21.666666666666668</v>
      </c>
      <c r="GS4" s="15">
        <f t="shared" si="22"/>
        <v>15</v>
      </c>
      <c r="GT4" s="15">
        <f t="shared" si="23"/>
        <v>10</v>
      </c>
      <c r="GU4" s="17">
        <f t="shared" si="24"/>
        <v>53.333333333333336</v>
      </c>
      <c r="GV4" s="17">
        <f t="shared" si="25"/>
        <v>28</v>
      </c>
      <c r="GW4" s="17">
        <f t="shared" si="26"/>
        <v>16.166666666666668</v>
      </c>
      <c r="GX4" s="17">
        <f t="shared" si="27"/>
        <v>2.5</v>
      </c>
      <c r="GY4" s="1" t="s">
        <v>105</v>
      </c>
      <c r="GZ4" s="1" t="s">
        <v>106</v>
      </c>
      <c r="HA4" s="1" t="s">
        <v>107</v>
      </c>
      <c r="HB4" s="1" t="s">
        <v>107</v>
      </c>
      <c r="HC4" s="1" t="s">
        <v>108</v>
      </c>
    </row>
    <row r="5" spans="1:218" s="18" customFormat="1" x14ac:dyDescent="0.25">
      <c r="BM5" s="8"/>
      <c r="BN5" s="8"/>
      <c r="BO5" s="8"/>
      <c r="BP5" s="8"/>
      <c r="BQ5" s="21"/>
      <c r="BR5" s="21"/>
      <c r="BS5" s="21"/>
      <c r="BT5" s="21"/>
      <c r="BU5" s="6"/>
      <c r="BV5" s="6"/>
      <c r="BW5" s="6"/>
      <c r="BX5" s="6"/>
      <c r="BY5" s="21"/>
      <c r="BZ5" s="21"/>
      <c r="CA5" s="21"/>
      <c r="CB5" s="21"/>
      <c r="EI5" s="21"/>
      <c r="EJ5" s="21"/>
      <c r="EK5" s="21"/>
      <c r="EL5" s="21"/>
      <c r="EM5" s="6"/>
      <c r="EN5" s="6"/>
      <c r="EO5" s="6"/>
      <c r="EP5" s="6"/>
      <c r="EQ5" s="21"/>
      <c r="ER5" s="21"/>
      <c r="ES5" s="21"/>
      <c r="ET5" s="21"/>
    </row>
    <row r="6" spans="1:218" s="18" customFormat="1" x14ac:dyDescent="0.25">
      <c r="BM6" s="8"/>
      <c r="BN6" s="8"/>
      <c r="BO6" s="8"/>
      <c r="BP6" s="8"/>
      <c r="BQ6" s="21"/>
      <c r="BR6" s="21"/>
      <c r="BS6" s="21"/>
      <c r="BT6" s="21"/>
      <c r="BU6" s="6"/>
      <c r="BV6" s="6"/>
      <c r="BW6" s="6"/>
      <c r="BX6" s="6"/>
      <c r="BY6" s="21"/>
      <c r="BZ6" s="21"/>
      <c r="CA6" s="21"/>
      <c r="CB6" s="21"/>
      <c r="EI6" s="21"/>
      <c r="EJ6" s="21"/>
      <c r="EK6" s="21"/>
      <c r="EL6" s="21"/>
      <c r="EM6" s="6"/>
      <c r="EN6" s="6"/>
      <c r="EO6" s="6"/>
      <c r="EP6" s="6"/>
      <c r="EQ6" s="21"/>
      <c r="ER6" s="21"/>
      <c r="ES6" s="21"/>
      <c r="ET6" s="21"/>
    </row>
    <row r="7" spans="1:218" s="18" customFormat="1" x14ac:dyDescent="0.25">
      <c r="BM7" s="8"/>
      <c r="BN7" s="8"/>
      <c r="BO7" s="8"/>
      <c r="BP7" s="8"/>
      <c r="BQ7" s="21"/>
      <c r="BR7" s="21"/>
      <c r="BS7" s="21"/>
      <c r="BT7" s="21"/>
      <c r="BU7" s="6"/>
      <c r="BV7" s="6"/>
      <c r="BW7" s="6"/>
      <c r="BX7" s="6"/>
      <c r="BY7" s="21"/>
      <c r="BZ7" s="21"/>
      <c r="CA7" s="21"/>
      <c r="CB7" s="21"/>
      <c r="EI7" s="21"/>
      <c r="EJ7" s="21"/>
      <c r="EK7" s="21"/>
      <c r="EL7" s="21"/>
      <c r="EM7" s="6"/>
      <c r="EN7" s="6"/>
      <c r="EO7" s="6"/>
      <c r="EP7" s="6"/>
      <c r="EQ7" s="21"/>
      <c r="ER7" s="21"/>
      <c r="ES7" s="21"/>
      <c r="ET7" s="21"/>
    </row>
    <row r="8" spans="1:218" s="18" customFormat="1" x14ac:dyDescent="0.25">
      <c r="BM8" s="8"/>
      <c r="BN8" s="8"/>
      <c r="BO8" s="8"/>
      <c r="BP8" s="8"/>
      <c r="BQ8" s="21"/>
      <c r="BR8" s="21"/>
      <c r="BS8" s="21"/>
      <c r="BT8" s="21"/>
      <c r="BU8" s="6"/>
      <c r="BV8" s="6"/>
      <c r="BW8" s="6"/>
      <c r="BX8" s="6"/>
      <c r="BY8" s="21"/>
      <c r="BZ8" s="21"/>
      <c r="CA8" s="21"/>
      <c r="CB8" s="21"/>
      <c r="EI8" s="21"/>
      <c r="EJ8" s="21"/>
      <c r="EK8" s="21"/>
      <c r="EL8" s="21"/>
      <c r="EM8" s="6"/>
      <c r="EN8" s="6"/>
      <c r="EO8" s="6"/>
      <c r="EP8" s="6"/>
      <c r="EQ8" s="21"/>
      <c r="ER8" s="21"/>
      <c r="ES8" s="21"/>
      <c r="ET8" s="21"/>
    </row>
    <row r="9" spans="1:218" s="18" customFormat="1" x14ac:dyDescent="0.25">
      <c r="BM9" s="8"/>
      <c r="BN9" s="8"/>
      <c r="BO9" s="8"/>
      <c r="BP9" s="8"/>
      <c r="BQ9" s="21"/>
      <c r="BR9" s="21"/>
      <c r="BS9" s="21"/>
      <c r="BT9" s="21"/>
      <c r="BU9" s="6"/>
      <c r="BV9" s="6"/>
      <c r="BW9" s="6"/>
      <c r="BX9" s="6"/>
      <c r="BY9" s="21"/>
      <c r="BZ9" s="21"/>
      <c r="CA9" s="21"/>
      <c r="CB9" s="21"/>
      <c r="EI9" s="21"/>
      <c r="EJ9" s="21"/>
      <c r="EK9" s="21"/>
      <c r="EL9" s="21"/>
      <c r="EM9" s="6"/>
      <c r="EN9" s="6"/>
      <c r="EO9" s="6"/>
      <c r="EP9" s="6"/>
      <c r="EQ9" s="21"/>
      <c r="ER9" s="21"/>
      <c r="ES9" s="21"/>
      <c r="ET9" s="21"/>
    </row>
    <row r="10" spans="1:218" s="18" customFormat="1" x14ac:dyDescent="0.25">
      <c r="BM10" s="8"/>
      <c r="BN10" s="8"/>
      <c r="BO10" s="8"/>
      <c r="BP10" s="8"/>
      <c r="BQ10" s="21"/>
      <c r="BR10" s="21"/>
      <c r="BS10" s="21"/>
      <c r="BT10" s="21"/>
      <c r="BU10" s="6"/>
      <c r="BV10" s="6"/>
      <c r="BW10" s="6"/>
      <c r="BX10" s="6"/>
      <c r="BY10" s="21"/>
      <c r="BZ10" s="21"/>
      <c r="CA10" s="21"/>
      <c r="CB10" s="21"/>
      <c r="EI10" s="21"/>
      <c r="EJ10" s="21"/>
      <c r="EK10" s="21"/>
      <c r="EL10" s="21"/>
      <c r="EM10" s="6"/>
      <c r="EN10" s="6"/>
      <c r="EO10" s="6"/>
      <c r="EP10" s="6"/>
      <c r="EQ10" s="21"/>
      <c r="ER10" s="21"/>
      <c r="ES10" s="21"/>
      <c r="ET10" s="21"/>
    </row>
    <row r="11" spans="1:218" s="18" customFormat="1" x14ac:dyDescent="0.25">
      <c r="BM11" s="8"/>
      <c r="BN11" s="8"/>
      <c r="BO11" s="8"/>
      <c r="BP11" s="8"/>
      <c r="BQ11" s="21"/>
      <c r="BR11" s="21"/>
      <c r="BS11" s="21"/>
      <c r="BT11" s="21"/>
      <c r="BU11" s="6"/>
      <c r="BV11" s="6"/>
      <c r="BW11" s="6"/>
      <c r="BX11" s="6"/>
      <c r="BY11" s="21"/>
      <c r="BZ11" s="21"/>
      <c r="CA11" s="21"/>
      <c r="CB11" s="21"/>
      <c r="EI11" s="21"/>
      <c r="EJ11" s="21"/>
      <c r="EK11" s="21"/>
      <c r="EL11" s="21"/>
      <c r="EM11" s="6"/>
      <c r="EN11" s="6"/>
      <c r="EO11" s="6"/>
      <c r="EP11" s="6"/>
      <c r="EQ11" s="21"/>
      <c r="ER11" s="21"/>
      <c r="ES11" s="21"/>
      <c r="ET11" s="21"/>
    </row>
    <row r="12" spans="1:218" s="18" customFormat="1" x14ac:dyDescent="0.25">
      <c r="BM12" s="8"/>
      <c r="BN12" s="8"/>
      <c r="BO12" s="8"/>
      <c r="BP12" s="8"/>
      <c r="BQ12" s="21"/>
      <c r="BR12" s="21"/>
      <c r="BS12" s="21"/>
      <c r="BT12" s="21"/>
      <c r="BU12" s="6"/>
      <c r="BV12" s="6"/>
      <c r="BW12" s="6"/>
      <c r="BX12" s="6"/>
      <c r="BY12" s="21"/>
      <c r="BZ12" s="21"/>
      <c r="CA12" s="21"/>
      <c r="CB12" s="21"/>
      <c r="EI12" s="21"/>
      <c r="EJ12" s="21"/>
      <c r="EK12" s="21"/>
      <c r="EL12" s="21"/>
      <c r="EM12" s="6"/>
      <c r="EN12" s="6"/>
      <c r="EO12" s="6"/>
      <c r="EP12" s="6"/>
      <c r="EQ12" s="21"/>
      <c r="ER12" s="21"/>
      <c r="ES12" s="21"/>
      <c r="ET12" s="21"/>
    </row>
    <row r="13" spans="1:218" s="18" customFormat="1" x14ac:dyDescent="0.25">
      <c r="BM13" s="8"/>
      <c r="BN13" s="8"/>
      <c r="BO13" s="8"/>
      <c r="BP13" s="8"/>
      <c r="BQ13" s="21"/>
      <c r="BR13" s="21"/>
      <c r="BS13" s="21"/>
      <c r="BT13" s="21"/>
      <c r="BU13" s="6"/>
      <c r="BV13" s="6"/>
      <c r="BW13" s="6"/>
      <c r="BX13" s="6"/>
      <c r="BY13" s="21"/>
      <c r="BZ13" s="21"/>
      <c r="CA13" s="21"/>
      <c r="CB13" s="21"/>
      <c r="EI13" s="21"/>
      <c r="EJ13" s="21"/>
      <c r="EK13" s="21"/>
      <c r="EL13" s="21"/>
      <c r="EM13" s="6"/>
      <c r="EN13" s="6"/>
      <c r="EO13" s="6"/>
      <c r="EP13" s="6"/>
      <c r="EQ13" s="21"/>
      <c r="ER13" s="21"/>
      <c r="ES13" s="21"/>
      <c r="ET13" s="21"/>
    </row>
    <row r="14" spans="1:218" s="18" customFormat="1" x14ac:dyDescent="0.25">
      <c r="BM14" s="8"/>
      <c r="BN14" s="8"/>
      <c r="BO14" s="8"/>
      <c r="BP14" s="8"/>
      <c r="BQ14" s="21"/>
      <c r="BR14" s="21"/>
      <c r="BS14" s="21"/>
      <c r="BT14" s="21"/>
      <c r="BU14" s="6"/>
      <c r="BV14" s="6"/>
      <c r="BW14" s="6"/>
      <c r="BX14" s="6"/>
      <c r="BY14" s="21"/>
      <c r="BZ14" s="21"/>
      <c r="CA14" s="21"/>
      <c r="CB14" s="21"/>
      <c r="EI14" s="21"/>
      <c r="EJ14" s="21"/>
      <c r="EK14" s="21"/>
      <c r="EL14" s="21"/>
      <c r="EM14" s="6"/>
      <c r="EN14" s="6"/>
      <c r="EO14" s="6"/>
      <c r="EP14" s="6"/>
      <c r="EQ14" s="21"/>
      <c r="ER14" s="21"/>
      <c r="ES14" s="21"/>
      <c r="ET14" s="21"/>
    </row>
    <row r="15" spans="1:218" s="18" customFormat="1" x14ac:dyDescent="0.25">
      <c r="BM15" s="8"/>
      <c r="BN15" s="8"/>
      <c r="BO15" s="8"/>
      <c r="BP15" s="8"/>
      <c r="BQ15" s="21"/>
      <c r="BR15" s="21"/>
      <c r="BS15" s="21"/>
      <c r="BT15" s="21"/>
      <c r="BU15" s="6"/>
      <c r="BV15" s="6"/>
      <c r="BW15" s="6"/>
      <c r="BX15" s="6"/>
      <c r="BY15" s="21"/>
      <c r="BZ15" s="21"/>
      <c r="CA15" s="21"/>
      <c r="CB15" s="21"/>
      <c r="EI15" s="21"/>
      <c r="EJ15" s="21"/>
      <c r="EK15" s="21"/>
      <c r="EL15" s="21"/>
      <c r="EM15" s="6"/>
      <c r="EN15" s="6"/>
      <c r="EO15" s="6"/>
      <c r="EP15" s="6"/>
      <c r="EQ15" s="21"/>
      <c r="ER15" s="21"/>
      <c r="ES15" s="21"/>
      <c r="ET15" s="21"/>
    </row>
    <row r="16" spans="1:218" s="18" customFormat="1" x14ac:dyDescent="0.25">
      <c r="BM16" s="8"/>
      <c r="BN16" s="8"/>
      <c r="BO16" s="8"/>
      <c r="BP16" s="8"/>
      <c r="BQ16" s="21"/>
      <c r="BR16" s="21"/>
      <c r="BS16" s="21"/>
      <c r="BT16" s="21"/>
      <c r="BU16" s="6"/>
      <c r="BV16" s="6"/>
      <c r="BW16" s="6"/>
      <c r="BX16" s="6"/>
      <c r="BY16" s="21"/>
      <c r="BZ16" s="21"/>
      <c r="CA16" s="21"/>
      <c r="CB16" s="21"/>
      <c r="EI16" s="21"/>
      <c r="EJ16" s="21"/>
      <c r="EK16" s="21"/>
      <c r="EL16" s="21"/>
      <c r="EM16" s="6"/>
      <c r="EN16" s="6"/>
      <c r="EO16" s="6"/>
      <c r="EP16" s="6"/>
      <c r="EQ16" s="21"/>
      <c r="ER16" s="21"/>
      <c r="ES16" s="21"/>
      <c r="ET16" s="21"/>
    </row>
    <row r="17" spans="65:150" s="18" customFormat="1" x14ac:dyDescent="0.25">
      <c r="BM17" s="8"/>
      <c r="BN17" s="8"/>
      <c r="BO17" s="8"/>
      <c r="BP17" s="8"/>
      <c r="BQ17" s="21"/>
      <c r="BR17" s="21"/>
      <c r="BS17" s="21"/>
      <c r="BT17" s="21"/>
      <c r="BU17" s="6"/>
      <c r="BV17" s="6"/>
      <c r="BW17" s="6"/>
      <c r="BX17" s="6"/>
      <c r="BY17" s="21"/>
      <c r="BZ17" s="21"/>
      <c r="CA17" s="21"/>
      <c r="CB17" s="21"/>
      <c r="EI17" s="21"/>
      <c r="EJ17" s="21"/>
      <c r="EK17" s="21"/>
      <c r="EL17" s="21"/>
      <c r="EM17" s="6"/>
      <c r="EN17" s="6"/>
      <c r="EO17" s="6"/>
      <c r="EP17" s="6"/>
      <c r="EQ17" s="21"/>
      <c r="ER17" s="21"/>
      <c r="ES17" s="21"/>
      <c r="ET17" s="21"/>
    </row>
    <row r="18" spans="65:150" s="18" customFormat="1" x14ac:dyDescent="0.25">
      <c r="BM18" s="8"/>
      <c r="BN18" s="8"/>
      <c r="BO18" s="8"/>
      <c r="BP18" s="8"/>
      <c r="BQ18" s="21"/>
      <c r="BR18" s="21"/>
      <c r="BS18" s="21"/>
      <c r="BT18" s="21"/>
      <c r="BU18" s="6"/>
      <c r="BV18" s="6"/>
      <c r="BW18" s="6"/>
      <c r="BX18" s="6"/>
      <c r="BY18" s="21"/>
      <c r="BZ18" s="21"/>
      <c r="CA18" s="21"/>
      <c r="CB18" s="21"/>
      <c r="EI18" s="21"/>
      <c r="EJ18" s="21"/>
      <c r="EK18" s="21"/>
      <c r="EL18" s="21"/>
      <c r="EM18" s="6"/>
      <c r="EN18" s="6"/>
      <c r="EO18" s="6"/>
      <c r="EP18" s="6"/>
      <c r="EQ18" s="21"/>
      <c r="ER18" s="21"/>
      <c r="ES18" s="21"/>
      <c r="ET18" s="21"/>
    </row>
    <row r="19" spans="65:150" s="18" customFormat="1" x14ac:dyDescent="0.25">
      <c r="BM19" s="8"/>
      <c r="BN19" s="8"/>
      <c r="BO19" s="8"/>
      <c r="BP19" s="8"/>
      <c r="BQ19" s="21"/>
      <c r="BR19" s="21"/>
      <c r="BS19" s="21"/>
      <c r="BT19" s="21"/>
      <c r="BU19" s="6"/>
      <c r="BV19" s="6"/>
      <c r="BW19" s="6"/>
      <c r="BX19" s="6"/>
      <c r="BY19" s="21"/>
      <c r="BZ19" s="21"/>
      <c r="CA19" s="21"/>
      <c r="CB19" s="21"/>
      <c r="EI19" s="21"/>
      <c r="EJ19" s="21"/>
      <c r="EK19" s="21"/>
      <c r="EL19" s="21"/>
      <c r="EM19" s="6"/>
      <c r="EN19" s="6"/>
      <c r="EO19" s="6"/>
      <c r="EP19" s="6"/>
      <c r="EQ19" s="21"/>
      <c r="ER19" s="21"/>
      <c r="ES19" s="21"/>
      <c r="ET19" s="21"/>
    </row>
    <row r="20" spans="65:150" s="18" customFormat="1" x14ac:dyDescent="0.25">
      <c r="BM20" s="8"/>
      <c r="BN20" s="8"/>
      <c r="BO20" s="8"/>
      <c r="BP20" s="8"/>
      <c r="BQ20" s="21"/>
      <c r="BR20" s="21"/>
      <c r="BS20" s="21"/>
      <c r="BT20" s="21"/>
      <c r="BU20" s="6"/>
      <c r="BV20" s="6"/>
      <c r="BW20" s="6"/>
      <c r="BX20" s="6"/>
      <c r="BY20" s="21"/>
      <c r="BZ20" s="21"/>
      <c r="CA20" s="21"/>
      <c r="CB20" s="21"/>
      <c r="EI20" s="21"/>
      <c r="EJ20" s="21"/>
      <c r="EK20" s="21"/>
      <c r="EL20" s="21"/>
      <c r="EM20" s="6"/>
      <c r="EN20" s="6"/>
      <c r="EO20" s="6"/>
      <c r="EP20" s="6"/>
      <c r="EQ20" s="21"/>
      <c r="ER20" s="21"/>
      <c r="ES20" s="21"/>
      <c r="ET20" s="21"/>
    </row>
    <row r="21" spans="65:150" s="18" customFormat="1" x14ac:dyDescent="0.25">
      <c r="BM21" s="8"/>
      <c r="BN21" s="8"/>
      <c r="BO21" s="8"/>
      <c r="BP21" s="8"/>
      <c r="BQ21" s="21"/>
      <c r="BR21" s="21"/>
      <c r="BS21" s="21"/>
      <c r="BT21" s="21"/>
      <c r="BU21" s="6"/>
      <c r="BV21" s="6"/>
      <c r="BW21" s="6"/>
      <c r="BX21" s="6"/>
      <c r="BY21" s="21"/>
      <c r="BZ21" s="21"/>
      <c r="CA21" s="21"/>
      <c r="CB21" s="21"/>
      <c r="EI21" s="21"/>
      <c r="EJ21" s="21"/>
      <c r="EK21" s="21"/>
      <c r="EL21" s="21"/>
      <c r="EM21" s="6"/>
      <c r="EN21" s="6"/>
      <c r="EO21" s="6"/>
      <c r="EP21" s="6"/>
      <c r="EQ21" s="21"/>
      <c r="ER21" s="21"/>
      <c r="ES21" s="21"/>
      <c r="ET21" s="21"/>
    </row>
    <row r="22" spans="65:150" s="18" customFormat="1" x14ac:dyDescent="0.25">
      <c r="BM22" s="8"/>
      <c r="BN22" s="8"/>
      <c r="BO22" s="8"/>
      <c r="BP22" s="8"/>
      <c r="BQ22" s="21"/>
      <c r="BR22" s="21"/>
      <c r="BS22" s="21"/>
      <c r="BT22" s="21"/>
      <c r="BU22" s="6"/>
      <c r="BV22" s="6"/>
      <c r="BW22" s="6"/>
      <c r="BX22" s="6"/>
      <c r="BY22" s="21"/>
      <c r="BZ22" s="21"/>
      <c r="CA22" s="21"/>
      <c r="CB22" s="21"/>
      <c r="EI22" s="21"/>
      <c r="EJ22" s="21"/>
      <c r="EK22" s="21"/>
      <c r="EL22" s="21"/>
      <c r="EM22" s="6"/>
      <c r="EN22" s="6"/>
      <c r="EO22" s="6"/>
      <c r="EP22" s="6"/>
      <c r="EQ22" s="21"/>
      <c r="ER22" s="21"/>
      <c r="ES22" s="21"/>
      <c r="ET22" s="21"/>
    </row>
    <row r="23" spans="65:150" s="18" customFormat="1" x14ac:dyDescent="0.25">
      <c r="BM23" s="8"/>
      <c r="BN23" s="8"/>
      <c r="BO23" s="8"/>
      <c r="BP23" s="8"/>
      <c r="BQ23" s="21"/>
      <c r="BR23" s="21"/>
      <c r="BS23" s="21"/>
      <c r="BT23" s="21"/>
      <c r="BU23" s="6"/>
      <c r="BV23" s="6"/>
      <c r="BW23" s="6"/>
      <c r="BX23" s="6"/>
      <c r="BY23" s="21"/>
      <c r="BZ23" s="21"/>
      <c r="CA23" s="21"/>
      <c r="CB23" s="21"/>
      <c r="EI23" s="21"/>
      <c r="EJ23" s="21"/>
      <c r="EK23" s="21"/>
      <c r="EL23" s="21"/>
      <c r="EM23" s="6"/>
      <c r="EN23" s="6"/>
      <c r="EO23" s="6"/>
      <c r="EP23" s="6"/>
      <c r="EQ23" s="21"/>
      <c r="ER23" s="21"/>
      <c r="ES23" s="21"/>
      <c r="ET23" s="21"/>
    </row>
    <row r="24" spans="65:150" s="18" customFormat="1" x14ac:dyDescent="0.25">
      <c r="BM24" s="8"/>
      <c r="BN24" s="8"/>
      <c r="BO24" s="8"/>
      <c r="BP24" s="8"/>
      <c r="BQ24" s="21"/>
      <c r="BR24" s="21"/>
      <c r="BS24" s="21"/>
      <c r="BT24" s="21"/>
      <c r="BU24" s="6"/>
      <c r="BV24" s="6"/>
      <c r="BW24" s="6"/>
      <c r="BX24" s="6"/>
      <c r="BY24" s="21"/>
      <c r="BZ24" s="21"/>
      <c r="CA24" s="21"/>
      <c r="CB24" s="21"/>
      <c r="EI24" s="21"/>
      <c r="EJ24" s="21"/>
      <c r="EK24" s="21"/>
      <c r="EL24" s="21"/>
      <c r="EM24" s="6"/>
      <c r="EN24" s="6"/>
      <c r="EO24" s="6"/>
      <c r="EP24" s="6"/>
      <c r="EQ24" s="21"/>
      <c r="ER24" s="21"/>
      <c r="ES24" s="21"/>
      <c r="ET24" s="21"/>
    </row>
    <row r="25" spans="65:150" s="18" customFormat="1" x14ac:dyDescent="0.25">
      <c r="BM25" s="8"/>
      <c r="BN25" s="8"/>
      <c r="BO25" s="8"/>
      <c r="BP25" s="8"/>
      <c r="BQ25" s="21"/>
      <c r="BR25" s="21"/>
      <c r="BS25" s="21"/>
      <c r="BT25" s="21"/>
      <c r="BU25" s="6"/>
      <c r="BV25" s="6"/>
      <c r="BW25" s="6"/>
      <c r="BX25" s="6"/>
      <c r="BY25" s="21"/>
      <c r="BZ25" s="21"/>
      <c r="CA25" s="21"/>
      <c r="CB25" s="21"/>
      <c r="EI25" s="21"/>
      <c r="EJ25" s="21"/>
      <c r="EK25" s="21"/>
      <c r="EL25" s="21"/>
      <c r="EM25" s="6"/>
      <c r="EN25" s="6"/>
      <c r="EO25" s="6"/>
      <c r="EP25" s="6"/>
      <c r="EQ25" s="21"/>
      <c r="ER25" s="21"/>
      <c r="ES25" s="21"/>
      <c r="ET25" s="21"/>
    </row>
    <row r="26" spans="65:150" s="18" customFormat="1" x14ac:dyDescent="0.25">
      <c r="BM26" s="8"/>
      <c r="BN26" s="8"/>
      <c r="BO26" s="8"/>
      <c r="BP26" s="8"/>
      <c r="BQ26" s="21"/>
      <c r="BR26" s="21"/>
      <c r="BS26" s="21"/>
      <c r="BT26" s="21"/>
      <c r="BU26" s="6"/>
      <c r="BV26" s="6"/>
      <c r="BW26" s="6"/>
      <c r="BX26" s="6"/>
      <c r="BY26" s="21"/>
      <c r="BZ26" s="21"/>
      <c r="CA26" s="21"/>
      <c r="CB26" s="21"/>
      <c r="EI26" s="21"/>
      <c r="EJ26" s="21"/>
      <c r="EK26" s="21"/>
      <c r="EL26" s="21"/>
      <c r="EM26" s="6"/>
      <c r="EN26" s="6"/>
      <c r="EO26" s="6"/>
      <c r="EP26" s="6"/>
      <c r="EQ26" s="21"/>
      <c r="ER26" s="21"/>
      <c r="ES26" s="21"/>
      <c r="ET26" s="21"/>
    </row>
    <row r="27" spans="65:150" s="18" customFormat="1" x14ac:dyDescent="0.25">
      <c r="BM27" s="8"/>
      <c r="BN27" s="8"/>
      <c r="BO27" s="8"/>
      <c r="BP27" s="8"/>
      <c r="BQ27" s="21"/>
      <c r="BR27" s="21"/>
      <c r="BS27" s="21"/>
      <c r="BT27" s="21"/>
      <c r="BU27" s="6"/>
      <c r="BV27" s="6"/>
      <c r="BW27" s="6"/>
      <c r="BX27" s="6"/>
      <c r="BY27" s="21"/>
      <c r="BZ27" s="21"/>
      <c r="CA27" s="21"/>
      <c r="CB27" s="21"/>
      <c r="EI27" s="21"/>
      <c r="EJ27" s="21"/>
      <c r="EK27" s="21"/>
      <c r="EL27" s="21"/>
      <c r="EM27" s="6"/>
      <c r="EN27" s="6"/>
      <c r="EO27" s="6"/>
      <c r="EP27" s="6"/>
      <c r="EQ27" s="21"/>
      <c r="ER27" s="21"/>
      <c r="ES27" s="21"/>
      <c r="ET27" s="21"/>
    </row>
    <row r="28" spans="65:150" s="18" customFormat="1" x14ac:dyDescent="0.25">
      <c r="BM28" s="8"/>
      <c r="BN28" s="8"/>
      <c r="BO28" s="8"/>
      <c r="BP28" s="8"/>
      <c r="BQ28" s="21"/>
      <c r="BR28" s="21"/>
      <c r="BS28" s="21"/>
      <c r="BT28" s="21"/>
      <c r="BU28" s="6"/>
      <c r="BV28" s="6"/>
      <c r="BW28" s="6"/>
      <c r="BX28" s="6"/>
      <c r="BY28" s="21"/>
      <c r="BZ28" s="21"/>
      <c r="CA28" s="21"/>
      <c r="CB28" s="21"/>
      <c r="EI28" s="21"/>
      <c r="EJ28" s="21"/>
      <c r="EK28" s="21"/>
      <c r="EL28" s="21"/>
      <c r="EM28" s="6"/>
      <c r="EN28" s="6"/>
      <c r="EO28" s="6"/>
      <c r="EP28" s="6"/>
      <c r="EQ28" s="21"/>
      <c r="ER28" s="21"/>
      <c r="ES28" s="21"/>
      <c r="ET28" s="21"/>
    </row>
    <row r="29" spans="65:150" s="18" customFormat="1" x14ac:dyDescent="0.25">
      <c r="BM29" s="8"/>
      <c r="BN29" s="8"/>
      <c r="BO29" s="8"/>
      <c r="BP29" s="8"/>
      <c r="BQ29" s="21"/>
      <c r="BR29" s="21"/>
      <c r="BS29" s="21"/>
      <c r="BT29" s="21"/>
      <c r="BU29" s="6"/>
      <c r="BV29" s="6"/>
      <c r="BW29" s="6"/>
      <c r="BX29" s="6"/>
      <c r="BY29" s="21"/>
      <c r="BZ29" s="21"/>
      <c r="CA29" s="21"/>
      <c r="CB29" s="21"/>
      <c r="EI29" s="21"/>
      <c r="EJ29" s="21"/>
      <c r="EK29" s="21"/>
      <c r="EL29" s="21"/>
      <c r="EM29" s="6"/>
      <c r="EN29" s="6"/>
      <c r="EO29" s="6"/>
      <c r="EP29" s="6"/>
      <c r="EQ29" s="21"/>
      <c r="ER29" s="21"/>
      <c r="ES29" s="21"/>
      <c r="ET29" s="21"/>
    </row>
    <row r="30" spans="65:150" s="18" customFormat="1" x14ac:dyDescent="0.25">
      <c r="BM30" s="8"/>
      <c r="BN30" s="8"/>
      <c r="BO30" s="8"/>
      <c r="BP30" s="8"/>
      <c r="BQ30" s="21"/>
      <c r="BR30" s="21"/>
      <c r="BS30" s="21"/>
      <c r="BT30" s="21"/>
      <c r="BU30" s="6"/>
      <c r="BV30" s="6"/>
      <c r="BW30" s="6"/>
      <c r="BX30" s="6"/>
      <c r="BY30" s="21"/>
      <c r="BZ30" s="21"/>
      <c r="CA30" s="21"/>
      <c r="CB30" s="21"/>
      <c r="EI30" s="21"/>
      <c r="EJ30" s="21"/>
      <c r="EK30" s="21"/>
      <c r="EL30" s="21"/>
      <c r="EM30" s="6"/>
      <c r="EN30" s="6"/>
      <c r="EO30" s="6"/>
      <c r="EP30" s="6"/>
      <c r="EQ30" s="21"/>
      <c r="ER30" s="21"/>
      <c r="ES30" s="21"/>
      <c r="ET30" s="21"/>
    </row>
    <row r="31" spans="65:150" s="18" customFormat="1" x14ac:dyDescent="0.25">
      <c r="BM31" s="8"/>
      <c r="BN31" s="8"/>
      <c r="BO31" s="8"/>
      <c r="BP31" s="8"/>
      <c r="BQ31" s="21"/>
      <c r="BR31" s="21"/>
      <c r="BS31" s="21"/>
      <c r="BT31" s="21"/>
      <c r="BU31" s="6"/>
      <c r="BV31" s="6"/>
      <c r="BW31" s="6"/>
      <c r="BX31" s="6"/>
      <c r="BY31" s="21"/>
      <c r="BZ31" s="21"/>
      <c r="CA31" s="21"/>
      <c r="CB31" s="21"/>
      <c r="EI31" s="21"/>
      <c r="EJ31" s="21"/>
      <c r="EK31" s="21"/>
      <c r="EL31" s="21"/>
      <c r="EM31" s="6"/>
      <c r="EN31" s="6"/>
      <c r="EO31" s="6"/>
      <c r="EP31" s="6"/>
      <c r="EQ31" s="21"/>
      <c r="ER31" s="21"/>
      <c r="ES31" s="21"/>
      <c r="ET31" s="21"/>
    </row>
    <row r="32" spans="65:150" s="18" customFormat="1" x14ac:dyDescent="0.25">
      <c r="BM32" s="8"/>
      <c r="BN32" s="8"/>
      <c r="BO32" s="8"/>
      <c r="BP32" s="8"/>
      <c r="BQ32" s="21"/>
      <c r="BR32" s="21"/>
      <c r="BS32" s="21"/>
      <c r="BT32" s="21"/>
      <c r="BU32" s="6"/>
      <c r="BV32" s="6"/>
      <c r="BW32" s="6"/>
      <c r="BX32" s="6"/>
      <c r="BY32" s="21"/>
      <c r="BZ32" s="21"/>
      <c r="CA32" s="21"/>
      <c r="CB32" s="21"/>
      <c r="EI32" s="21"/>
      <c r="EJ32" s="21"/>
      <c r="EK32" s="21"/>
      <c r="EL32" s="21"/>
      <c r="EM32" s="6"/>
      <c r="EN32" s="6"/>
      <c r="EO32" s="6"/>
      <c r="EP32" s="6"/>
      <c r="EQ32" s="21"/>
      <c r="ER32" s="21"/>
      <c r="ES32" s="21"/>
      <c r="ET32" s="21"/>
    </row>
    <row r="33" spans="65:150" s="18" customFormat="1" x14ac:dyDescent="0.25">
      <c r="BM33" s="8"/>
      <c r="BN33" s="8"/>
      <c r="BO33" s="8"/>
      <c r="BP33" s="8"/>
      <c r="BQ33" s="21"/>
      <c r="BR33" s="21"/>
      <c r="BS33" s="21"/>
      <c r="BT33" s="21"/>
      <c r="BU33" s="6"/>
      <c r="BV33" s="6"/>
      <c r="BW33" s="6"/>
      <c r="BX33" s="6"/>
      <c r="BY33" s="21"/>
      <c r="BZ33" s="21"/>
      <c r="CA33" s="21"/>
      <c r="CB33" s="21"/>
      <c r="EI33" s="21"/>
      <c r="EJ33" s="21"/>
      <c r="EK33" s="21"/>
      <c r="EL33" s="21"/>
      <c r="EM33" s="6"/>
      <c r="EN33" s="6"/>
      <c r="EO33" s="6"/>
      <c r="EP33" s="6"/>
      <c r="EQ33" s="21"/>
      <c r="ER33" s="21"/>
      <c r="ES33" s="21"/>
      <c r="ET33" s="21"/>
    </row>
    <row r="34" spans="65:150" s="18" customFormat="1" x14ac:dyDescent="0.25">
      <c r="BM34" s="8"/>
      <c r="BN34" s="8"/>
      <c r="BO34" s="8"/>
      <c r="BP34" s="8"/>
      <c r="BQ34" s="21"/>
      <c r="BR34" s="21"/>
      <c r="BS34" s="21"/>
      <c r="BT34" s="21"/>
      <c r="BU34" s="6"/>
      <c r="BV34" s="6"/>
      <c r="BW34" s="6"/>
      <c r="BX34" s="6"/>
      <c r="BY34" s="21"/>
      <c r="BZ34" s="21"/>
      <c r="CA34" s="21"/>
      <c r="CB34" s="21"/>
      <c r="EI34" s="21"/>
      <c r="EJ34" s="21"/>
      <c r="EK34" s="21"/>
      <c r="EL34" s="21"/>
      <c r="EM34" s="6"/>
      <c r="EN34" s="6"/>
      <c r="EO34" s="6"/>
      <c r="EP34" s="6"/>
      <c r="EQ34" s="21"/>
      <c r="ER34" s="21"/>
      <c r="ES34" s="21"/>
      <c r="ET34" s="21"/>
    </row>
    <row r="35" spans="65:150" s="18" customFormat="1" x14ac:dyDescent="0.25">
      <c r="BM35" s="8"/>
      <c r="BN35" s="8"/>
      <c r="BO35" s="8"/>
      <c r="BP35" s="8"/>
      <c r="BQ35" s="21"/>
      <c r="BR35" s="21"/>
      <c r="BS35" s="21"/>
      <c r="BT35" s="21"/>
      <c r="BU35" s="6"/>
      <c r="BV35" s="6"/>
      <c r="BW35" s="6"/>
      <c r="BX35" s="6"/>
      <c r="BY35" s="21"/>
      <c r="BZ35" s="21"/>
      <c r="CA35" s="21"/>
      <c r="CB35" s="21"/>
      <c r="EI35" s="21"/>
      <c r="EJ35" s="21"/>
      <c r="EK35" s="21"/>
      <c r="EL35" s="21"/>
      <c r="EM35" s="6"/>
      <c r="EN35" s="6"/>
      <c r="EO35" s="6"/>
      <c r="EP35" s="6"/>
      <c r="EQ35" s="21"/>
      <c r="ER35" s="21"/>
      <c r="ES35" s="21"/>
      <c r="ET35" s="21"/>
    </row>
    <row r="36" spans="65:150" s="18" customFormat="1" x14ac:dyDescent="0.25">
      <c r="BM36" s="8"/>
      <c r="BN36" s="8"/>
      <c r="BO36" s="8"/>
      <c r="BP36" s="8"/>
      <c r="BQ36" s="21"/>
      <c r="BR36" s="21"/>
      <c r="BS36" s="21"/>
      <c r="BT36" s="21"/>
      <c r="BU36" s="6"/>
      <c r="BV36" s="6"/>
      <c r="BW36" s="6"/>
      <c r="BX36" s="6"/>
      <c r="BY36" s="21"/>
      <c r="BZ36" s="21"/>
      <c r="CA36" s="21"/>
      <c r="CB36" s="21"/>
      <c r="EI36" s="21"/>
      <c r="EJ36" s="21"/>
      <c r="EK36" s="21"/>
      <c r="EL36" s="21"/>
      <c r="EM36" s="6"/>
      <c r="EN36" s="6"/>
      <c r="EO36" s="6"/>
      <c r="EP36" s="6"/>
      <c r="EQ36" s="21"/>
      <c r="ER36" s="21"/>
      <c r="ES36" s="21"/>
      <c r="ET36" s="21"/>
    </row>
    <row r="37" spans="65:150" s="18" customFormat="1" x14ac:dyDescent="0.25">
      <c r="BM37" s="8"/>
      <c r="BN37" s="8"/>
      <c r="BO37" s="8"/>
      <c r="BP37" s="8"/>
      <c r="BQ37" s="21"/>
      <c r="BR37" s="21"/>
      <c r="BS37" s="21"/>
      <c r="BT37" s="21"/>
      <c r="BU37" s="6"/>
      <c r="BV37" s="6"/>
      <c r="BW37" s="6"/>
      <c r="BX37" s="6"/>
      <c r="BY37" s="21"/>
      <c r="BZ37" s="21"/>
      <c r="CA37" s="21"/>
      <c r="CB37" s="21"/>
      <c r="EI37" s="21"/>
      <c r="EJ37" s="21"/>
      <c r="EK37" s="21"/>
      <c r="EL37" s="21"/>
      <c r="EM37" s="6"/>
      <c r="EN37" s="6"/>
      <c r="EO37" s="6"/>
      <c r="EP37" s="6"/>
      <c r="EQ37" s="21"/>
      <c r="ER37" s="21"/>
      <c r="ES37" s="21"/>
      <c r="ET37" s="21"/>
    </row>
    <row r="38" spans="65:150" s="18" customFormat="1" x14ac:dyDescent="0.25">
      <c r="BM38" s="8"/>
      <c r="BN38" s="8"/>
      <c r="BO38" s="8"/>
      <c r="BP38" s="8"/>
      <c r="BQ38" s="21"/>
      <c r="BR38" s="21"/>
      <c r="BS38" s="21"/>
      <c r="BT38" s="21"/>
      <c r="BU38" s="6"/>
      <c r="BV38" s="6"/>
      <c r="BW38" s="6"/>
      <c r="BX38" s="6"/>
      <c r="BY38" s="21"/>
      <c r="BZ38" s="21"/>
      <c r="CA38" s="21"/>
      <c r="CB38" s="21"/>
      <c r="EI38" s="21"/>
      <c r="EJ38" s="21"/>
      <c r="EK38" s="21"/>
      <c r="EL38" s="21"/>
      <c r="EM38" s="6"/>
      <c r="EN38" s="6"/>
      <c r="EO38" s="6"/>
      <c r="EP38" s="6"/>
      <c r="EQ38" s="21"/>
      <c r="ER38" s="21"/>
      <c r="ES38" s="21"/>
      <c r="ET38" s="21"/>
    </row>
    <row r="39" spans="65:150" s="18" customFormat="1" x14ac:dyDescent="0.25">
      <c r="BM39" s="8"/>
      <c r="BN39" s="8"/>
      <c r="BO39" s="8"/>
      <c r="BP39" s="8"/>
      <c r="BQ39" s="21"/>
      <c r="BR39" s="21"/>
      <c r="BS39" s="21"/>
      <c r="BT39" s="21"/>
      <c r="BU39" s="6"/>
      <c r="BV39" s="6"/>
      <c r="BW39" s="6"/>
      <c r="BX39" s="6"/>
      <c r="BY39" s="21"/>
      <c r="BZ39" s="21"/>
      <c r="CA39" s="21"/>
      <c r="CB39" s="21"/>
      <c r="EI39" s="21"/>
      <c r="EJ39" s="21"/>
      <c r="EK39" s="21"/>
      <c r="EL39" s="21"/>
      <c r="EM39" s="6"/>
      <c r="EN39" s="6"/>
      <c r="EO39" s="6"/>
      <c r="EP39" s="6"/>
      <c r="EQ39" s="21"/>
      <c r="ER39" s="21"/>
      <c r="ES39" s="21"/>
      <c r="ET39" s="21"/>
    </row>
    <row r="40" spans="65:150" s="18" customFormat="1" x14ac:dyDescent="0.25">
      <c r="BM40" s="8"/>
      <c r="BN40" s="8"/>
      <c r="BO40" s="8"/>
      <c r="BP40" s="8"/>
      <c r="BQ40" s="21"/>
      <c r="BR40" s="21"/>
      <c r="BS40" s="21"/>
      <c r="BT40" s="21"/>
      <c r="BU40" s="6"/>
      <c r="BV40" s="6"/>
      <c r="BW40" s="6"/>
      <c r="BX40" s="6"/>
      <c r="BY40" s="21"/>
      <c r="BZ40" s="21"/>
      <c r="CA40" s="21"/>
      <c r="CB40" s="21"/>
      <c r="EI40" s="21"/>
      <c r="EJ40" s="21"/>
      <c r="EK40" s="21"/>
      <c r="EL40" s="21"/>
      <c r="EM40" s="6"/>
      <c r="EN40" s="6"/>
      <c r="EO40" s="6"/>
      <c r="EP40" s="6"/>
      <c r="EQ40" s="21"/>
      <c r="ER40" s="21"/>
      <c r="ES40" s="21"/>
      <c r="ET40" s="21"/>
    </row>
    <row r="41" spans="65:150" s="18" customFormat="1" x14ac:dyDescent="0.25">
      <c r="BM41" s="8"/>
      <c r="BN41" s="8"/>
      <c r="BO41" s="8"/>
      <c r="BP41" s="8"/>
      <c r="BQ41" s="21"/>
      <c r="BR41" s="21"/>
      <c r="BS41" s="21"/>
      <c r="BT41" s="21"/>
      <c r="BU41" s="6"/>
      <c r="BV41" s="6"/>
      <c r="BW41" s="6"/>
      <c r="BX41" s="6"/>
      <c r="BY41" s="21"/>
      <c r="BZ41" s="21"/>
      <c r="CA41" s="21"/>
      <c r="CB41" s="21"/>
      <c r="EI41" s="21"/>
      <c r="EJ41" s="21"/>
      <c r="EK41" s="21"/>
      <c r="EL41" s="21"/>
      <c r="EM41" s="6"/>
      <c r="EN41" s="6"/>
      <c r="EO41" s="6"/>
      <c r="EP41" s="6"/>
      <c r="EQ41" s="21"/>
      <c r="ER41" s="21"/>
      <c r="ES41" s="21"/>
      <c r="ET41" s="21"/>
    </row>
    <row r="42" spans="65:150" s="18" customFormat="1" x14ac:dyDescent="0.25">
      <c r="BM42" s="8"/>
      <c r="BN42" s="8"/>
      <c r="BO42" s="8"/>
      <c r="BP42" s="8"/>
      <c r="BQ42" s="21"/>
      <c r="BR42" s="21"/>
      <c r="BS42" s="21"/>
      <c r="BT42" s="21"/>
      <c r="BU42" s="6"/>
      <c r="BV42" s="6"/>
      <c r="BW42" s="6"/>
      <c r="BX42" s="6"/>
      <c r="BY42" s="21"/>
      <c r="BZ42" s="21"/>
      <c r="CA42" s="21"/>
      <c r="CB42" s="21"/>
      <c r="EI42" s="21"/>
      <c r="EJ42" s="21"/>
      <c r="EK42" s="21"/>
      <c r="EL42" s="21"/>
      <c r="EM42" s="6"/>
      <c r="EN42" s="6"/>
      <c r="EO42" s="6"/>
      <c r="EP42" s="6"/>
      <c r="EQ42" s="21"/>
      <c r="ER42" s="21"/>
      <c r="ES42" s="21"/>
      <c r="ET42" s="21"/>
    </row>
    <row r="43" spans="65:150" s="18" customFormat="1" x14ac:dyDescent="0.25">
      <c r="BM43" s="8"/>
      <c r="BN43" s="8"/>
      <c r="BO43" s="8"/>
      <c r="BP43" s="8"/>
      <c r="BQ43" s="21"/>
      <c r="BR43" s="21"/>
      <c r="BS43" s="21"/>
      <c r="BT43" s="21"/>
      <c r="BU43" s="6"/>
      <c r="BV43" s="6"/>
      <c r="BW43" s="6"/>
      <c r="BX43" s="6"/>
      <c r="BY43" s="21"/>
      <c r="BZ43" s="21"/>
      <c r="CA43" s="21"/>
      <c r="CB43" s="21"/>
      <c r="EI43" s="21"/>
      <c r="EJ43" s="21"/>
      <c r="EK43" s="21"/>
      <c r="EL43" s="21"/>
      <c r="EM43" s="6"/>
      <c r="EN43" s="6"/>
      <c r="EO43" s="6"/>
      <c r="EP43" s="6"/>
      <c r="EQ43" s="21"/>
      <c r="ER43" s="21"/>
      <c r="ES43" s="21"/>
      <c r="ET43" s="21"/>
    </row>
    <row r="44" spans="65:150" s="18" customFormat="1" x14ac:dyDescent="0.25">
      <c r="BM44" s="8"/>
      <c r="BN44" s="8"/>
      <c r="BO44" s="8"/>
      <c r="BP44" s="8"/>
      <c r="BQ44" s="21"/>
      <c r="BR44" s="21"/>
      <c r="BS44" s="21"/>
      <c r="BT44" s="21"/>
      <c r="BU44" s="6"/>
      <c r="BV44" s="6"/>
      <c r="BW44" s="6"/>
      <c r="BX44" s="6"/>
      <c r="BY44" s="21"/>
      <c r="BZ44" s="21"/>
      <c r="CA44" s="21"/>
      <c r="CB44" s="21"/>
      <c r="EI44" s="21"/>
      <c r="EJ44" s="21"/>
      <c r="EK44" s="21"/>
      <c r="EL44" s="21"/>
      <c r="EM44" s="6"/>
      <c r="EN44" s="6"/>
      <c r="EO44" s="6"/>
      <c r="EP44" s="6"/>
      <c r="EQ44" s="21"/>
      <c r="ER44" s="21"/>
      <c r="ES44" s="21"/>
      <c r="ET44" s="21"/>
    </row>
    <row r="45" spans="65:150" s="18" customFormat="1" x14ac:dyDescent="0.25">
      <c r="BM45" s="8"/>
      <c r="BN45" s="8"/>
      <c r="BO45" s="8"/>
      <c r="BP45" s="8"/>
      <c r="BQ45" s="21"/>
      <c r="BR45" s="21"/>
      <c r="BS45" s="21"/>
      <c r="BT45" s="21"/>
      <c r="BU45" s="6"/>
      <c r="BV45" s="6"/>
      <c r="BW45" s="6"/>
      <c r="BX45" s="6"/>
      <c r="BY45" s="21"/>
      <c r="BZ45" s="21"/>
      <c r="CA45" s="21"/>
      <c r="CB45" s="21"/>
      <c r="EI45" s="21"/>
      <c r="EJ45" s="21"/>
      <c r="EK45" s="21"/>
      <c r="EL45" s="21"/>
      <c r="EM45" s="6"/>
      <c r="EN45" s="6"/>
      <c r="EO45" s="6"/>
      <c r="EP45" s="6"/>
      <c r="EQ45" s="21"/>
      <c r="ER45" s="21"/>
      <c r="ES45" s="21"/>
      <c r="ET45" s="21"/>
    </row>
    <row r="46" spans="65:150" s="18" customFormat="1" x14ac:dyDescent="0.25">
      <c r="BM46" s="8"/>
      <c r="BN46" s="8"/>
      <c r="BO46" s="8"/>
      <c r="BP46" s="8"/>
      <c r="BQ46" s="21"/>
      <c r="BR46" s="21"/>
      <c r="BS46" s="21"/>
      <c r="BT46" s="21"/>
      <c r="BU46" s="6"/>
      <c r="BV46" s="6"/>
      <c r="BW46" s="6"/>
      <c r="BX46" s="6"/>
      <c r="BY46" s="21"/>
      <c r="BZ46" s="21"/>
      <c r="CA46" s="21"/>
      <c r="CB46" s="21"/>
      <c r="EI46" s="21"/>
      <c r="EJ46" s="21"/>
      <c r="EK46" s="21"/>
      <c r="EL46" s="21"/>
      <c r="EM46" s="6"/>
      <c r="EN46" s="6"/>
      <c r="EO46" s="6"/>
      <c r="EP46" s="6"/>
      <c r="EQ46" s="21"/>
      <c r="ER46" s="21"/>
      <c r="ES46" s="21"/>
      <c r="ET46" s="21"/>
    </row>
    <row r="47" spans="65:150" s="18" customFormat="1" x14ac:dyDescent="0.25">
      <c r="BM47" s="8"/>
      <c r="BN47" s="8"/>
      <c r="BO47" s="8"/>
      <c r="BP47" s="8"/>
      <c r="BQ47" s="21"/>
      <c r="BR47" s="21"/>
      <c r="BS47" s="21"/>
      <c r="BT47" s="21"/>
      <c r="BU47" s="6"/>
      <c r="BV47" s="6"/>
      <c r="BW47" s="6"/>
      <c r="BX47" s="6"/>
      <c r="BY47" s="21"/>
      <c r="BZ47" s="21"/>
      <c r="CA47" s="21"/>
      <c r="CB47" s="21"/>
      <c r="EI47" s="21"/>
      <c r="EJ47" s="21"/>
      <c r="EK47" s="21"/>
      <c r="EL47" s="21"/>
      <c r="EM47" s="6"/>
      <c r="EN47" s="6"/>
      <c r="EO47" s="6"/>
      <c r="EP47" s="6"/>
      <c r="EQ47" s="21"/>
      <c r="ER47" s="21"/>
      <c r="ES47" s="21"/>
      <c r="ET47" s="21"/>
    </row>
    <row r="48" spans="65:150" s="18" customFormat="1" x14ac:dyDescent="0.25">
      <c r="BM48" s="8"/>
      <c r="BN48" s="8"/>
      <c r="BO48" s="8"/>
      <c r="BP48" s="8"/>
      <c r="BQ48" s="21"/>
      <c r="BR48" s="21"/>
      <c r="BS48" s="21"/>
      <c r="BT48" s="21"/>
      <c r="BU48" s="6"/>
      <c r="BV48" s="6"/>
      <c r="BW48" s="6"/>
      <c r="BX48" s="6"/>
      <c r="BY48" s="21"/>
      <c r="BZ48" s="21"/>
      <c r="CA48" s="21"/>
      <c r="CB48" s="21"/>
      <c r="EI48" s="21"/>
      <c r="EJ48" s="21"/>
      <c r="EK48" s="21"/>
      <c r="EL48" s="21"/>
      <c r="EM48" s="6"/>
      <c r="EN48" s="6"/>
      <c r="EO48" s="6"/>
      <c r="EP48" s="6"/>
      <c r="EQ48" s="21"/>
      <c r="ER48" s="21"/>
      <c r="ES48" s="21"/>
      <c r="ET48" s="21"/>
    </row>
    <row r="49" spans="65:150" s="18" customFormat="1" x14ac:dyDescent="0.25">
      <c r="BM49" s="8"/>
      <c r="BN49" s="8"/>
      <c r="BO49" s="8"/>
      <c r="BP49" s="8"/>
      <c r="BQ49" s="21"/>
      <c r="BR49" s="21"/>
      <c r="BS49" s="21"/>
      <c r="BT49" s="21"/>
      <c r="BU49" s="6"/>
      <c r="BV49" s="6"/>
      <c r="BW49" s="6"/>
      <c r="BX49" s="6"/>
      <c r="BY49" s="21"/>
      <c r="BZ49" s="21"/>
      <c r="CA49" s="21"/>
      <c r="CB49" s="21"/>
      <c r="EI49" s="21"/>
      <c r="EJ49" s="21"/>
      <c r="EK49" s="21"/>
      <c r="EL49" s="21"/>
      <c r="EM49" s="6"/>
      <c r="EN49" s="6"/>
      <c r="EO49" s="6"/>
      <c r="EP49" s="6"/>
      <c r="EQ49" s="21"/>
      <c r="ER49" s="21"/>
      <c r="ES49" s="21"/>
      <c r="ET49" s="21"/>
    </row>
    <row r="50" spans="65:150" s="18" customFormat="1" x14ac:dyDescent="0.25">
      <c r="BM50" s="8"/>
      <c r="BN50" s="8"/>
      <c r="BO50" s="8"/>
      <c r="BP50" s="8"/>
      <c r="BQ50" s="21"/>
      <c r="BR50" s="21"/>
      <c r="BS50" s="21"/>
      <c r="BT50" s="21"/>
      <c r="BU50" s="6"/>
      <c r="BV50" s="6"/>
      <c r="BW50" s="6"/>
      <c r="BX50" s="6"/>
      <c r="BY50" s="21"/>
      <c r="BZ50" s="21"/>
      <c r="CA50" s="21"/>
      <c r="CB50" s="21"/>
      <c r="EI50" s="21"/>
      <c r="EJ50" s="21"/>
      <c r="EK50" s="21"/>
      <c r="EL50" s="21"/>
      <c r="EM50" s="6"/>
      <c r="EN50" s="6"/>
      <c r="EO50" s="6"/>
      <c r="EP50" s="6"/>
      <c r="EQ50" s="21"/>
      <c r="ER50" s="21"/>
      <c r="ES50" s="21"/>
      <c r="ET50" s="21"/>
    </row>
    <row r="51" spans="65:150" s="18" customFormat="1" x14ac:dyDescent="0.25">
      <c r="BM51" s="8"/>
      <c r="BN51" s="8"/>
      <c r="BO51" s="8"/>
      <c r="BP51" s="8"/>
      <c r="BQ51" s="21"/>
      <c r="BR51" s="21"/>
      <c r="BS51" s="21"/>
      <c r="BT51" s="21"/>
      <c r="BU51" s="6"/>
      <c r="BV51" s="6"/>
      <c r="BW51" s="6"/>
      <c r="BX51" s="6"/>
      <c r="BY51" s="21"/>
      <c r="BZ51" s="21"/>
      <c r="CA51" s="21"/>
      <c r="CB51" s="21"/>
      <c r="EI51" s="21"/>
      <c r="EJ51" s="21"/>
      <c r="EK51" s="21"/>
      <c r="EL51" s="21"/>
      <c r="EM51" s="6"/>
      <c r="EN51" s="6"/>
      <c r="EO51" s="6"/>
      <c r="EP51" s="6"/>
      <c r="EQ51" s="21"/>
      <c r="ER51" s="21"/>
      <c r="ES51" s="21"/>
      <c r="ET51" s="21"/>
    </row>
    <row r="52" spans="65:150" s="18" customFormat="1" x14ac:dyDescent="0.25">
      <c r="BM52" s="8"/>
      <c r="BN52" s="8"/>
      <c r="BO52" s="8"/>
      <c r="BP52" s="8"/>
      <c r="BQ52" s="21"/>
      <c r="BR52" s="21"/>
      <c r="BS52" s="21"/>
      <c r="BT52" s="21"/>
      <c r="BU52" s="6"/>
      <c r="BV52" s="6"/>
      <c r="BW52" s="6"/>
      <c r="BX52" s="6"/>
      <c r="BY52" s="21"/>
      <c r="BZ52" s="21"/>
      <c r="CA52" s="21"/>
      <c r="CB52" s="21"/>
      <c r="EI52" s="21"/>
      <c r="EJ52" s="21"/>
      <c r="EK52" s="21"/>
      <c r="EL52" s="21"/>
      <c r="EM52" s="6"/>
      <c r="EN52" s="6"/>
      <c r="EO52" s="6"/>
      <c r="EP52" s="6"/>
      <c r="EQ52" s="21"/>
      <c r="ER52" s="21"/>
      <c r="ES52" s="21"/>
      <c r="ET52" s="21"/>
    </row>
    <row r="53" spans="65:150" s="18" customFormat="1" x14ac:dyDescent="0.25">
      <c r="BM53" s="8"/>
      <c r="BN53" s="8"/>
      <c r="BO53" s="8"/>
      <c r="BP53" s="8"/>
      <c r="BQ53" s="21"/>
      <c r="BR53" s="21"/>
      <c r="BS53" s="21"/>
      <c r="BT53" s="21"/>
      <c r="BU53" s="6"/>
      <c r="BV53" s="6"/>
      <c r="BW53" s="6"/>
      <c r="BX53" s="6"/>
      <c r="BY53" s="21"/>
      <c r="BZ53" s="21"/>
      <c r="CA53" s="21"/>
      <c r="CB53" s="21"/>
      <c r="EI53" s="21"/>
      <c r="EJ53" s="21"/>
      <c r="EK53" s="21"/>
      <c r="EL53" s="21"/>
      <c r="EM53" s="6"/>
      <c r="EN53" s="6"/>
      <c r="EO53" s="6"/>
      <c r="EP53" s="6"/>
      <c r="EQ53" s="21"/>
      <c r="ER53" s="21"/>
      <c r="ES53" s="21"/>
      <c r="ET53" s="21"/>
    </row>
    <row r="54" spans="65:150" s="18" customFormat="1" x14ac:dyDescent="0.25">
      <c r="BM54" s="8"/>
      <c r="BN54" s="8"/>
      <c r="BO54" s="8"/>
      <c r="BP54" s="8"/>
      <c r="BQ54" s="21"/>
      <c r="BR54" s="21"/>
      <c r="BS54" s="21"/>
      <c r="BT54" s="21"/>
      <c r="BU54" s="6"/>
      <c r="BV54" s="6"/>
      <c r="BW54" s="6"/>
      <c r="BX54" s="6"/>
      <c r="BY54" s="21"/>
      <c r="BZ54" s="21"/>
      <c r="CA54" s="21"/>
      <c r="CB54" s="21"/>
      <c r="EI54" s="21"/>
      <c r="EJ54" s="21"/>
      <c r="EK54" s="21"/>
      <c r="EL54" s="21"/>
      <c r="EM54" s="6"/>
      <c r="EN54" s="6"/>
      <c r="EO54" s="6"/>
      <c r="EP54" s="6"/>
      <c r="EQ54" s="21"/>
      <c r="ER54" s="21"/>
      <c r="ES54" s="21"/>
      <c r="ET54" s="21"/>
    </row>
    <row r="55" spans="65:150" s="18" customFormat="1" x14ac:dyDescent="0.25">
      <c r="BM55" s="8"/>
      <c r="BN55" s="8"/>
      <c r="BO55" s="8"/>
      <c r="BP55" s="8"/>
      <c r="BQ55" s="21"/>
      <c r="BR55" s="21"/>
      <c r="BS55" s="21"/>
      <c r="BT55" s="21"/>
      <c r="BU55" s="6"/>
      <c r="BV55" s="6"/>
      <c r="BW55" s="6"/>
      <c r="BX55" s="6"/>
      <c r="BY55" s="21"/>
      <c r="BZ55" s="21"/>
      <c r="CA55" s="21"/>
      <c r="CB55" s="21"/>
      <c r="EI55" s="21"/>
      <c r="EJ55" s="21"/>
      <c r="EK55" s="21"/>
      <c r="EL55" s="21"/>
      <c r="EM55" s="6"/>
      <c r="EN55" s="6"/>
      <c r="EO55" s="6"/>
      <c r="EP55" s="6"/>
      <c r="EQ55" s="21"/>
      <c r="ER55" s="21"/>
      <c r="ES55" s="21"/>
      <c r="ET55" s="21"/>
    </row>
    <row r="56" spans="65:150" s="18" customFormat="1" x14ac:dyDescent="0.25">
      <c r="BM56" s="8"/>
      <c r="BN56" s="8"/>
      <c r="BO56" s="8"/>
      <c r="BP56" s="8"/>
      <c r="BQ56" s="21"/>
      <c r="BR56" s="21"/>
      <c r="BS56" s="21"/>
      <c r="BT56" s="21"/>
      <c r="BU56" s="6"/>
      <c r="BV56" s="6"/>
      <c r="BW56" s="6"/>
      <c r="BX56" s="6"/>
      <c r="BY56" s="21"/>
      <c r="BZ56" s="21"/>
      <c r="CA56" s="21"/>
      <c r="CB56" s="21"/>
      <c r="EI56" s="21"/>
      <c r="EJ56" s="21"/>
      <c r="EK56" s="21"/>
      <c r="EL56" s="21"/>
      <c r="EM56" s="6"/>
      <c r="EN56" s="6"/>
      <c r="EO56" s="6"/>
      <c r="EP56" s="6"/>
      <c r="EQ56" s="21"/>
      <c r="ER56" s="21"/>
      <c r="ES56" s="21"/>
      <c r="ET56" s="21"/>
    </row>
    <row r="57" spans="65:150" s="18" customFormat="1" x14ac:dyDescent="0.25">
      <c r="BM57" s="8"/>
      <c r="BN57" s="8"/>
      <c r="BO57" s="8"/>
      <c r="BP57" s="8"/>
      <c r="BQ57" s="21"/>
      <c r="BR57" s="21"/>
      <c r="BS57" s="21"/>
      <c r="BT57" s="21"/>
      <c r="BU57" s="6"/>
      <c r="BV57" s="6"/>
      <c r="BW57" s="6"/>
      <c r="BX57" s="6"/>
      <c r="BY57" s="21"/>
      <c r="BZ57" s="21"/>
      <c r="CA57" s="21"/>
      <c r="CB57" s="21"/>
      <c r="EI57" s="21"/>
      <c r="EJ57" s="21"/>
      <c r="EK57" s="21"/>
      <c r="EL57" s="21"/>
      <c r="EM57" s="6"/>
      <c r="EN57" s="6"/>
      <c r="EO57" s="6"/>
      <c r="EP57" s="6"/>
      <c r="EQ57" s="21"/>
      <c r="ER57" s="21"/>
      <c r="ES57" s="21"/>
      <c r="ET57" s="21"/>
    </row>
    <row r="58" spans="65:150" s="18" customFormat="1" x14ac:dyDescent="0.25">
      <c r="BM58" s="8"/>
      <c r="BN58" s="8"/>
      <c r="BO58" s="8"/>
      <c r="BP58" s="8"/>
      <c r="BQ58" s="21"/>
      <c r="BR58" s="21"/>
      <c r="BS58" s="21"/>
      <c r="BT58" s="21"/>
      <c r="BU58" s="6"/>
      <c r="BV58" s="6"/>
      <c r="BW58" s="6"/>
      <c r="BX58" s="6"/>
      <c r="BY58" s="21"/>
      <c r="BZ58" s="21"/>
      <c r="CA58" s="21"/>
      <c r="CB58" s="21"/>
      <c r="EI58" s="21"/>
      <c r="EJ58" s="21"/>
      <c r="EK58" s="21"/>
      <c r="EL58" s="21"/>
      <c r="EM58" s="6"/>
      <c r="EN58" s="6"/>
      <c r="EO58" s="6"/>
      <c r="EP58" s="6"/>
      <c r="EQ58" s="21"/>
      <c r="ER58" s="21"/>
      <c r="ES58" s="21"/>
      <c r="ET58" s="21"/>
    </row>
    <row r="59" spans="65:150" s="18" customFormat="1" x14ac:dyDescent="0.25">
      <c r="BM59" s="8"/>
      <c r="BN59" s="8"/>
      <c r="BO59" s="8"/>
      <c r="BP59" s="8"/>
      <c r="BQ59" s="21"/>
      <c r="BR59" s="21"/>
      <c r="BS59" s="21"/>
      <c r="BT59" s="21"/>
      <c r="BU59" s="6"/>
      <c r="BV59" s="6"/>
      <c r="BW59" s="6"/>
      <c r="BX59" s="6"/>
      <c r="BY59" s="21"/>
      <c r="BZ59" s="21"/>
      <c r="CA59" s="21"/>
      <c r="CB59" s="21"/>
      <c r="EI59" s="21"/>
      <c r="EJ59" s="21"/>
      <c r="EK59" s="21"/>
      <c r="EL59" s="21"/>
      <c r="EM59" s="6"/>
      <c r="EN59" s="6"/>
      <c r="EO59" s="6"/>
      <c r="EP59" s="6"/>
      <c r="EQ59" s="21"/>
      <c r="ER59" s="21"/>
      <c r="ES59" s="21"/>
      <c r="ET59" s="21"/>
    </row>
    <row r="60" spans="65:150" s="18" customFormat="1" x14ac:dyDescent="0.25">
      <c r="BM60" s="8"/>
      <c r="BN60" s="8"/>
      <c r="BO60" s="8"/>
      <c r="BP60" s="8"/>
      <c r="BQ60" s="21"/>
      <c r="BR60" s="21"/>
      <c r="BS60" s="21"/>
      <c r="BT60" s="21"/>
      <c r="BU60" s="6"/>
      <c r="BV60" s="6"/>
      <c r="BW60" s="6"/>
      <c r="BX60" s="6"/>
      <c r="BY60" s="21"/>
      <c r="BZ60" s="21"/>
      <c r="CA60" s="21"/>
      <c r="CB60" s="21"/>
      <c r="EI60" s="21"/>
      <c r="EJ60" s="21"/>
      <c r="EK60" s="21"/>
      <c r="EL60" s="21"/>
      <c r="EM60" s="6"/>
      <c r="EN60" s="6"/>
      <c r="EO60" s="6"/>
      <c r="EP60" s="6"/>
      <c r="EQ60" s="21"/>
      <c r="ER60" s="21"/>
      <c r="ES60" s="21"/>
      <c r="ET60" s="21"/>
    </row>
    <row r="61" spans="65:150" s="18" customFormat="1" x14ac:dyDescent="0.25">
      <c r="BM61" s="8"/>
      <c r="BN61" s="8"/>
      <c r="BO61" s="8"/>
      <c r="BP61" s="8"/>
      <c r="BQ61" s="21"/>
      <c r="BR61" s="21"/>
      <c r="BS61" s="21"/>
      <c r="BT61" s="21"/>
      <c r="BU61" s="6"/>
      <c r="BV61" s="6"/>
      <c r="BW61" s="6"/>
      <c r="BX61" s="6"/>
      <c r="BY61" s="21"/>
      <c r="BZ61" s="21"/>
      <c r="CA61" s="21"/>
      <c r="CB61" s="21"/>
      <c r="EI61" s="21"/>
      <c r="EJ61" s="21"/>
      <c r="EK61" s="21"/>
      <c r="EL61" s="21"/>
      <c r="EM61" s="6"/>
      <c r="EN61" s="6"/>
      <c r="EO61" s="6"/>
      <c r="EP61" s="6"/>
      <c r="EQ61" s="21"/>
      <c r="ER61" s="21"/>
      <c r="ES61" s="21"/>
      <c r="ET61" s="21"/>
    </row>
    <row r="62" spans="65:150" s="18" customFormat="1" x14ac:dyDescent="0.25">
      <c r="BM62" s="8"/>
      <c r="BN62" s="8"/>
      <c r="BO62" s="8"/>
      <c r="BP62" s="8"/>
      <c r="BQ62" s="21"/>
      <c r="BR62" s="21"/>
      <c r="BS62" s="21"/>
      <c r="BT62" s="21"/>
      <c r="BU62" s="6"/>
      <c r="BV62" s="6"/>
      <c r="BW62" s="6"/>
      <c r="BX62" s="6"/>
      <c r="BY62" s="21"/>
      <c r="BZ62" s="21"/>
      <c r="CA62" s="21"/>
      <c r="CB62" s="21"/>
      <c r="EI62" s="21"/>
      <c r="EJ62" s="21"/>
      <c r="EK62" s="21"/>
      <c r="EL62" s="21"/>
      <c r="EM62" s="6"/>
      <c r="EN62" s="6"/>
      <c r="EO62" s="6"/>
      <c r="EP62" s="6"/>
      <c r="EQ62" s="21"/>
      <c r="ER62" s="21"/>
      <c r="ES62" s="21"/>
      <c r="ET62" s="21"/>
    </row>
    <row r="63" spans="65:150" s="18" customFormat="1" x14ac:dyDescent="0.25">
      <c r="BM63" s="8"/>
      <c r="BN63" s="8"/>
      <c r="BO63" s="8"/>
      <c r="BP63" s="8"/>
      <c r="BQ63" s="21"/>
      <c r="BR63" s="21"/>
      <c r="BS63" s="21"/>
      <c r="BT63" s="21"/>
      <c r="BU63" s="6"/>
      <c r="BV63" s="6"/>
      <c r="BW63" s="6"/>
      <c r="BX63" s="6"/>
      <c r="BY63" s="21"/>
      <c r="BZ63" s="21"/>
      <c r="CA63" s="21"/>
      <c r="CB63" s="21"/>
      <c r="EI63" s="21"/>
      <c r="EJ63" s="21"/>
      <c r="EK63" s="21"/>
      <c r="EL63" s="21"/>
      <c r="EM63" s="6"/>
      <c r="EN63" s="6"/>
      <c r="EO63" s="6"/>
      <c r="EP63" s="6"/>
      <c r="EQ63" s="21"/>
      <c r="ER63" s="21"/>
      <c r="ES63" s="21"/>
      <c r="ET63" s="21"/>
    </row>
    <row r="64" spans="65:150" s="18" customFormat="1" x14ac:dyDescent="0.25">
      <c r="BM64" s="8"/>
      <c r="BN64" s="8"/>
      <c r="BO64" s="8"/>
      <c r="BP64" s="8"/>
      <c r="BQ64" s="21"/>
      <c r="BR64" s="21"/>
      <c r="BS64" s="21"/>
      <c r="BT64" s="21"/>
      <c r="BU64" s="6"/>
      <c r="BV64" s="6"/>
      <c r="BW64" s="6"/>
      <c r="BX64" s="6"/>
      <c r="BY64" s="21"/>
      <c r="BZ64" s="21"/>
      <c r="CA64" s="21"/>
      <c r="CB64" s="21"/>
      <c r="EI64" s="21"/>
      <c r="EJ64" s="21"/>
      <c r="EK64" s="21"/>
      <c r="EL64" s="21"/>
      <c r="EM64" s="6"/>
      <c r="EN64" s="6"/>
      <c r="EO64" s="6"/>
      <c r="EP64" s="6"/>
      <c r="EQ64" s="21"/>
      <c r="ER64" s="21"/>
      <c r="ES64" s="21"/>
      <c r="ET64" s="21"/>
    </row>
    <row r="65" spans="65:150" s="18" customFormat="1" x14ac:dyDescent="0.25">
      <c r="BM65" s="8"/>
      <c r="BN65" s="8"/>
      <c r="BO65" s="8"/>
      <c r="BP65" s="8"/>
      <c r="BQ65" s="21"/>
      <c r="BR65" s="21"/>
      <c r="BS65" s="21"/>
      <c r="BT65" s="21"/>
      <c r="BU65" s="6"/>
      <c r="BV65" s="6"/>
      <c r="BW65" s="6"/>
      <c r="BX65" s="6"/>
      <c r="BY65" s="21"/>
      <c r="BZ65" s="21"/>
      <c r="CA65" s="21"/>
      <c r="CB65" s="21"/>
      <c r="EI65" s="21"/>
      <c r="EJ65" s="21"/>
      <c r="EK65" s="21"/>
      <c r="EL65" s="21"/>
      <c r="EM65" s="6"/>
      <c r="EN65" s="6"/>
      <c r="EO65" s="6"/>
      <c r="EP65" s="6"/>
      <c r="EQ65" s="21"/>
      <c r="ER65" s="21"/>
      <c r="ES65" s="21"/>
      <c r="ET65" s="21"/>
    </row>
    <row r="66" spans="65:150" s="18" customFormat="1" x14ac:dyDescent="0.25">
      <c r="BM66" s="8"/>
      <c r="BN66" s="8"/>
      <c r="BO66" s="8"/>
      <c r="BP66" s="8"/>
      <c r="BQ66" s="21"/>
      <c r="BR66" s="21"/>
      <c r="BS66" s="21"/>
      <c r="BT66" s="21"/>
      <c r="BU66" s="6"/>
      <c r="BV66" s="6"/>
      <c r="BW66" s="6"/>
      <c r="BX66" s="6"/>
      <c r="BY66" s="21"/>
      <c r="BZ66" s="21"/>
      <c r="CA66" s="21"/>
      <c r="CB66" s="21"/>
      <c r="EI66" s="21"/>
      <c r="EJ66" s="21"/>
      <c r="EK66" s="21"/>
      <c r="EL66" s="21"/>
      <c r="EM66" s="6"/>
      <c r="EN66" s="6"/>
      <c r="EO66" s="6"/>
      <c r="EP66" s="6"/>
      <c r="EQ66" s="21"/>
      <c r="ER66" s="21"/>
      <c r="ES66" s="21"/>
      <c r="ET66" s="21"/>
    </row>
    <row r="67" spans="65:150" s="18" customFormat="1" x14ac:dyDescent="0.25">
      <c r="BM67" s="8"/>
      <c r="BN67" s="8"/>
      <c r="BO67" s="8"/>
      <c r="BP67" s="8"/>
      <c r="BQ67" s="21"/>
      <c r="BR67" s="21"/>
      <c r="BS67" s="21"/>
      <c r="BT67" s="21"/>
      <c r="BU67" s="6"/>
      <c r="BV67" s="6"/>
      <c r="BW67" s="6"/>
      <c r="BX67" s="6"/>
      <c r="BY67" s="21"/>
      <c r="BZ67" s="21"/>
      <c r="CA67" s="21"/>
      <c r="CB67" s="21"/>
      <c r="EI67" s="21"/>
      <c r="EJ67" s="21"/>
      <c r="EK67" s="21"/>
      <c r="EL67" s="21"/>
      <c r="EM67" s="6"/>
      <c r="EN67" s="6"/>
      <c r="EO67" s="6"/>
      <c r="EP67" s="6"/>
      <c r="EQ67" s="21"/>
      <c r="ER67" s="21"/>
      <c r="ES67" s="21"/>
      <c r="ET67" s="21"/>
    </row>
    <row r="68" spans="65:150" s="18" customFormat="1" x14ac:dyDescent="0.25">
      <c r="BM68" s="8"/>
      <c r="BN68" s="8"/>
      <c r="BO68" s="8"/>
      <c r="BP68" s="8"/>
      <c r="BQ68" s="21"/>
      <c r="BR68" s="21"/>
      <c r="BS68" s="21"/>
      <c r="BT68" s="21"/>
      <c r="BU68" s="6"/>
      <c r="BV68" s="6"/>
      <c r="BW68" s="6"/>
      <c r="BX68" s="6"/>
      <c r="BY68" s="21"/>
      <c r="BZ68" s="21"/>
      <c r="CA68" s="21"/>
      <c r="CB68" s="21"/>
      <c r="EI68" s="21"/>
      <c r="EJ68" s="21"/>
      <c r="EK68" s="21"/>
      <c r="EL68" s="21"/>
      <c r="EM68" s="6"/>
      <c r="EN68" s="6"/>
      <c r="EO68" s="6"/>
      <c r="EP68" s="6"/>
      <c r="EQ68" s="21"/>
      <c r="ER68" s="21"/>
      <c r="ES68" s="21"/>
      <c r="ET68" s="21"/>
    </row>
    <row r="69" spans="65:150" s="18" customFormat="1" x14ac:dyDescent="0.25">
      <c r="BM69" s="8"/>
      <c r="BN69" s="8"/>
      <c r="BO69" s="8"/>
      <c r="BP69" s="8"/>
      <c r="BQ69" s="21"/>
      <c r="BR69" s="21"/>
      <c r="BS69" s="21"/>
      <c r="BT69" s="21"/>
      <c r="BU69" s="6"/>
      <c r="BV69" s="6"/>
      <c r="BW69" s="6"/>
      <c r="BX69" s="6"/>
      <c r="BY69" s="21"/>
      <c r="BZ69" s="21"/>
      <c r="CA69" s="21"/>
      <c r="CB69" s="21"/>
      <c r="EI69" s="21"/>
      <c r="EJ69" s="21"/>
      <c r="EK69" s="21"/>
      <c r="EL69" s="21"/>
      <c r="EM69" s="6"/>
      <c r="EN69" s="6"/>
      <c r="EO69" s="6"/>
      <c r="EP69" s="6"/>
      <c r="EQ69" s="21"/>
      <c r="ER69" s="21"/>
      <c r="ES69" s="21"/>
      <c r="ET69" s="21"/>
    </row>
    <row r="70" spans="65:150" s="18" customFormat="1" x14ac:dyDescent="0.25">
      <c r="BM70" s="8"/>
      <c r="BN70" s="8"/>
      <c r="BO70" s="8"/>
      <c r="BP70" s="8"/>
      <c r="BQ70" s="21"/>
      <c r="BR70" s="21"/>
      <c r="BS70" s="21"/>
      <c r="BT70" s="21"/>
      <c r="BU70" s="6"/>
      <c r="BV70" s="6"/>
      <c r="BW70" s="6"/>
      <c r="BX70" s="6"/>
      <c r="BY70" s="21"/>
      <c r="BZ70" s="21"/>
      <c r="CA70" s="21"/>
      <c r="CB70" s="21"/>
      <c r="EI70" s="21"/>
      <c r="EJ70" s="21"/>
      <c r="EK70" s="21"/>
      <c r="EL70" s="21"/>
      <c r="EM70" s="6"/>
      <c r="EN70" s="6"/>
      <c r="EO70" s="6"/>
      <c r="EP70" s="6"/>
      <c r="EQ70" s="21"/>
      <c r="ER70" s="21"/>
      <c r="ES70" s="21"/>
      <c r="ET70" s="21"/>
    </row>
    <row r="71" spans="65:150" s="18" customFormat="1" x14ac:dyDescent="0.25">
      <c r="BM71" s="8"/>
      <c r="BN71" s="8"/>
      <c r="BO71" s="8"/>
      <c r="BP71" s="8"/>
      <c r="BQ71" s="21"/>
      <c r="BR71" s="21"/>
      <c r="BS71" s="21"/>
      <c r="BT71" s="21"/>
      <c r="BU71" s="6"/>
      <c r="BV71" s="6"/>
      <c r="BW71" s="6"/>
      <c r="BX71" s="6"/>
      <c r="BY71" s="21"/>
      <c r="BZ71" s="21"/>
      <c r="CA71" s="21"/>
      <c r="CB71" s="21"/>
      <c r="EI71" s="21"/>
      <c r="EJ71" s="21"/>
      <c r="EK71" s="21"/>
      <c r="EL71" s="21"/>
      <c r="EM71" s="6"/>
      <c r="EN71" s="6"/>
      <c r="EO71" s="6"/>
      <c r="EP71" s="6"/>
      <c r="EQ71" s="21"/>
      <c r="ER71" s="21"/>
      <c r="ES71" s="21"/>
      <c r="ET71" s="21"/>
    </row>
    <row r="72" spans="65:150" s="18" customFormat="1" x14ac:dyDescent="0.25">
      <c r="BM72" s="8"/>
      <c r="BN72" s="8"/>
      <c r="BO72" s="8"/>
      <c r="BP72" s="8"/>
      <c r="BQ72" s="21"/>
      <c r="BR72" s="21"/>
      <c r="BS72" s="21"/>
      <c r="BT72" s="21"/>
      <c r="BU72" s="6"/>
      <c r="BV72" s="6"/>
      <c r="BW72" s="6"/>
      <c r="BX72" s="6"/>
      <c r="BY72" s="21"/>
      <c r="BZ72" s="21"/>
      <c r="CA72" s="21"/>
      <c r="CB72" s="21"/>
      <c r="EI72" s="21"/>
      <c r="EJ72" s="21"/>
      <c r="EK72" s="21"/>
      <c r="EL72" s="21"/>
      <c r="EM72" s="6"/>
      <c r="EN72" s="6"/>
      <c r="EO72" s="6"/>
      <c r="EP72" s="6"/>
      <c r="EQ72" s="21"/>
      <c r="ER72" s="21"/>
      <c r="ES72" s="21"/>
      <c r="ET72" s="21"/>
    </row>
    <row r="73" spans="65:150" s="18" customFormat="1" x14ac:dyDescent="0.25">
      <c r="BM73" s="8"/>
      <c r="BN73" s="8"/>
      <c r="BO73" s="8"/>
      <c r="BP73" s="8"/>
      <c r="BQ73" s="21"/>
      <c r="BR73" s="21"/>
      <c r="BS73" s="21"/>
      <c r="BT73" s="21"/>
      <c r="BU73" s="6"/>
      <c r="BV73" s="6"/>
      <c r="BW73" s="6"/>
      <c r="BX73" s="6"/>
      <c r="BY73" s="21"/>
      <c r="BZ73" s="21"/>
      <c r="CA73" s="21"/>
      <c r="CB73" s="21"/>
      <c r="EI73" s="21"/>
      <c r="EJ73" s="21"/>
      <c r="EK73" s="21"/>
      <c r="EL73" s="21"/>
      <c r="EM73" s="6"/>
      <c r="EN73" s="6"/>
      <c r="EO73" s="6"/>
      <c r="EP73" s="6"/>
      <c r="EQ73" s="21"/>
      <c r="ER73" s="21"/>
      <c r="ES73" s="21"/>
      <c r="ET73" s="21"/>
    </row>
    <row r="74" spans="65:150" s="18" customFormat="1" x14ac:dyDescent="0.25">
      <c r="BM74" s="8"/>
      <c r="BN74" s="8"/>
      <c r="BO74" s="8"/>
      <c r="BP74" s="8"/>
      <c r="BQ74" s="21"/>
      <c r="BR74" s="21"/>
      <c r="BS74" s="21"/>
      <c r="BT74" s="21"/>
      <c r="BU74" s="6"/>
      <c r="BV74" s="6"/>
      <c r="BW74" s="6"/>
      <c r="BX74" s="6"/>
      <c r="BY74" s="21"/>
      <c r="BZ74" s="21"/>
      <c r="CA74" s="21"/>
      <c r="CB74" s="21"/>
      <c r="EI74" s="21"/>
      <c r="EJ74" s="21"/>
      <c r="EK74" s="21"/>
      <c r="EL74" s="21"/>
      <c r="EM74" s="6"/>
      <c r="EN74" s="6"/>
      <c r="EO74" s="6"/>
      <c r="EP74" s="6"/>
      <c r="EQ74" s="21"/>
      <c r="ER74" s="21"/>
      <c r="ES74" s="21"/>
      <c r="ET74" s="21"/>
    </row>
    <row r="75" spans="65:150" s="18" customFormat="1" x14ac:dyDescent="0.25">
      <c r="BM75" s="8"/>
      <c r="BN75" s="8"/>
      <c r="BO75" s="8"/>
      <c r="BP75" s="8"/>
      <c r="BQ75" s="21"/>
      <c r="BR75" s="21"/>
      <c r="BS75" s="21"/>
      <c r="BT75" s="21"/>
      <c r="BU75" s="6"/>
      <c r="BV75" s="6"/>
      <c r="BW75" s="6"/>
      <c r="BX75" s="6"/>
      <c r="BY75" s="21"/>
      <c r="BZ75" s="21"/>
      <c r="CA75" s="21"/>
      <c r="CB75" s="21"/>
      <c r="EI75" s="21"/>
      <c r="EJ75" s="21"/>
      <c r="EK75" s="21"/>
      <c r="EL75" s="21"/>
      <c r="EM75" s="6"/>
      <c r="EN75" s="6"/>
      <c r="EO75" s="6"/>
      <c r="EP75" s="6"/>
      <c r="EQ75" s="21"/>
      <c r="ER75" s="21"/>
      <c r="ES75" s="21"/>
      <c r="ET75" s="21"/>
    </row>
    <row r="76" spans="65:150" s="18" customFormat="1" x14ac:dyDescent="0.25">
      <c r="BM76" s="8"/>
      <c r="BN76" s="8"/>
      <c r="BO76" s="8"/>
      <c r="BP76" s="8"/>
      <c r="BQ76" s="21"/>
      <c r="BR76" s="21"/>
      <c r="BS76" s="21"/>
      <c r="BT76" s="21"/>
      <c r="BU76" s="6"/>
      <c r="BV76" s="6"/>
      <c r="BW76" s="6"/>
      <c r="BX76" s="6"/>
      <c r="BY76" s="21"/>
      <c r="BZ76" s="21"/>
      <c r="CA76" s="21"/>
      <c r="CB76" s="21"/>
      <c r="EI76" s="21"/>
      <c r="EJ76" s="21"/>
      <c r="EK76" s="21"/>
      <c r="EL76" s="21"/>
      <c r="EM76" s="6"/>
      <c r="EN76" s="6"/>
      <c r="EO76" s="6"/>
      <c r="EP76" s="6"/>
      <c r="EQ76" s="21"/>
      <c r="ER76" s="21"/>
      <c r="ES76" s="21"/>
      <c r="ET76" s="21"/>
    </row>
    <row r="77" spans="65:150" s="18" customFormat="1" x14ac:dyDescent="0.25">
      <c r="BM77" s="8"/>
      <c r="BN77" s="8"/>
      <c r="BO77" s="8"/>
      <c r="BP77" s="8"/>
      <c r="BQ77" s="21"/>
      <c r="BR77" s="21"/>
      <c r="BS77" s="21"/>
      <c r="BT77" s="21"/>
      <c r="BU77" s="6"/>
      <c r="BV77" s="6"/>
      <c r="BW77" s="6"/>
      <c r="BX77" s="6"/>
      <c r="BY77" s="21"/>
      <c r="BZ77" s="21"/>
      <c r="CA77" s="21"/>
      <c r="CB77" s="21"/>
      <c r="EI77" s="21"/>
      <c r="EJ77" s="21"/>
      <c r="EK77" s="21"/>
      <c r="EL77" s="21"/>
      <c r="EM77" s="6"/>
      <c r="EN77" s="6"/>
      <c r="EO77" s="6"/>
      <c r="EP77" s="6"/>
      <c r="EQ77" s="21"/>
      <c r="ER77" s="21"/>
      <c r="ES77" s="21"/>
      <c r="ET77" s="21"/>
    </row>
    <row r="78" spans="65:150" s="18" customFormat="1" x14ac:dyDescent="0.25">
      <c r="BM78" s="8"/>
      <c r="BN78" s="8"/>
      <c r="BO78" s="8"/>
      <c r="BP78" s="8"/>
      <c r="BQ78" s="21"/>
      <c r="BR78" s="21"/>
      <c r="BS78" s="21"/>
      <c r="BT78" s="21"/>
      <c r="BU78" s="6"/>
      <c r="BV78" s="6"/>
      <c r="BW78" s="6"/>
      <c r="BX78" s="6"/>
      <c r="BY78" s="21"/>
      <c r="BZ78" s="21"/>
      <c r="CA78" s="21"/>
      <c r="CB78" s="21"/>
      <c r="EI78" s="21"/>
      <c r="EJ78" s="21"/>
      <c r="EK78" s="21"/>
      <c r="EL78" s="21"/>
      <c r="EM78" s="6"/>
      <c r="EN78" s="6"/>
      <c r="EO78" s="6"/>
      <c r="EP78" s="6"/>
      <c r="EQ78" s="21"/>
      <c r="ER78" s="21"/>
      <c r="ES78" s="21"/>
      <c r="ET78" s="21"/>
    </row>
    <row r="79" spans="65:150" s="18" customFormat="1" x14ac:dyDescent="0.25">
      <c r="BM79" s="8"/>
      <c r="BN79" s="8"/>
      <c r="BO79" s="8"/>
      <c r="BP79" s="8"/>
      <c r="BQ79" s="21"/>
      <c r="BR79" s="21"/>
      <c r="BS79" s="21"/>
      <c r="BT79" s="21"/>
      <c r="BU79" s="6"/>
      <c r="BV79" s="6"/>
      <c r="BW79" s="6"/>
      <c r="BX79" s="6"/>
      <c r="BY79" s="21"/>
      <c r="BZ79" s="21"/>
      <c r="CA79" s="21"/>
      <c r="CB79" s="21"/>
      <c r="EI79" s="21"/>
      <c r="EJ79" s="21"/>
      <c r="EK79" s="21"/>
      <c r="EL79" s="21"/>
      <c r="EM79" s="6"/>
      <c r="EN79" s="6"/>
      <c r="EO79" s="6"/>
      <c r="EP79" s="6"/>
      <c r="EQ79" s="21"/>
      <c r="ER79" s="21"/>
      <c r="ES79" s="21"/>
      <c r="ET79" s="21"/>
    </row>
    <row r="80" spans="65:150" s="18" customFormat="1" x14ac:dyDescent="0.25">
      <c r="BM80" s="8"/>
      <c r="BN80" s="8"/>
      <c r="BO80" s="8"/>
      <c r="BP80" s="8"/>
      <c r="BQ80" s="21"/>
      <c r="BR80" s="21"/>
      <c r="BS80" s="21"/>
      <c r="BT80" s="21"/>
      <c r="BU80" s="6"/>
      <c r="BV80" s="6"/>
      <c r="BW80" s="6"/>
      <c r="BX80" s="6"/>
      <c r="BY80" s="21"/>
      <c r="BZ80" s="21"/>
      <c r="CA80" s="21"/>
      <c r="CB80" s="21"/>
      <c r="EI80" s="21"/>
      <c r="EJ80" s="21"/>
      <c r="EK80" s="21"/>
      <c r="EL80" s="21"/>
      <c r="EM80" s="6"/>
      <c r="EN80" s="6"/>
      <c r="EO80" s="6"/>
      <c r="EP80" s="6"/>
      <c r="EQ80" s="21"/>
      <c r="ER80" s="21"/>
      <c r="ES80" s="21"/>
      <c r="ET80" s="21"/>
    </row>
    <row r="81" spans="65:150" s="18" customFormat="1" x14ac:dyDescent="0.25">
      <c r="BM81" s="8"/>
      <c r="BN81" s="8"/>
      <c r="BO81" s="8"/>
      <c r="BP81" s="8"/>
      <c r="BQ81" s="21"/>
      <c r="BR81" s="21"/>
      <c r="BS81" s="21"/>
      <c r="BT81" s="21"/>
      <c r="BU81" s="6"/>
      <c r="BV81" s="6"/>
      <c r="BW81" s="6"/>
      <c r="BX81" s="6"/>
      <c r="BY81" s="21"/>
      <c r="BZ81" s="21"/>
      <c r="CA81" s="21"/>
      <c r="CB81" s="21"/>
      <c r="EI81" s="21"/>
      <c r="EJ81" s="21"/>
      <c r="EK81" s="21"/>
      <c r="EL81" s="21"/>
      <c r="EM81" s="6"/>
      <c r="EN81" s="6"/>
      <c r="EO81" s="6"/>
      <c r="EP81" s="6"/>
      <c r="EQ81" s="21"/>
      <c r="ER81" s="21"/>
      <c r="ES81" s="21"/>
      <c r="ET81" s="21"/>
    </row>
    <row r="82" spans="65:150" s="18" customFormat="1" x14ac:dyDescent="0.25">
      <c r="BM82" s="8"/>
      <c r="BN82" s="8"/>
      <c r="BO82" s="8"/>
      <c r="BP82" s="8"/>
      <c r="BQ82" s="21"/>
      <c r="BR82" s="21"/>
      <c r="BS82" s="21"/>
      <c r="BT82" s="21"/>
      <c r="BU82" s="6"/>
      <c r="BV82" s="6"/>
      <c r="BW82" s="6"/>
      <c r="BX82" s="6"/>
      <c r="BY82" s="21"/>
      <c r="BZ82" s="21"/>
      <c r="CA82" s="21"/>
      <c r="CB82" s="21"/>
      <c r="EI82" s="21"/>
      <c r="EJ82" s="21"/>
      <c r="EK82" s="21"/>
      <c r="EL82" s="21"/>
      <c r="EM82" s="6"/>
      <c r="EN82" s="6"/>
      <c r="EO82" s="6"/>
      <c r="EP82" s="6"/>
      <c r="EQ82" s="21"/>
      <c r="ER82" s="21"/>
      <c r="ES82" s="21"/>
      <c r="ET82" s="21"/>
    </row>
    <row r="83" spans="65:150" s="18" customFormat="1" x14ac:dyDescent="0.25">
      <c r="BM83" s="8"/>
      <c r="BN83" s="8"/>
      <c r="BO83" s="8"/>
      <c r="BP83" s="8"/>
      <c r="BQ83" s="21"/>
      <c r="BR83" s="21"/>
      <c r="BS83" s="21"/>
      <c r="BT83" s="21"/>
      <c r="BU83" s="6"/>
      <c r="BV83" s="6"/>
      <c r="BW83" s="6"/>
      <c r="BX83" s="6"/>
      <c r="BY83" s="21"/>
      <c r="BZ83" s="21"/>
      <c r="CA83" s="21"/>
      <c r="CB83" s="21"/>
      <c r="EI83" s="21"/>
      <c r="EJ83" s="21"/>
      <c r="EK83" s="21"/>
      <c r="EL83" s="21"/>
      <c r="EM83" s="6"/>
      <c r="EN83" s="6"/>
      <c r="EO83" s="6"/>
      <c r="EP83" s="6"/>
      <c r="EQ83" s="21"/>
      <c r="ER83" s="21"/>
      <c r="ES83" s="21"/>
      <c r="ET83" s="21"/>
    </row>
    <row r="84" spans="65:150" s="18" customFormat="1" x14ac:dyDescent="0.25">
      <c r="BM84" s="8"/>
      <c r="BN84" s="8"/>
      <c r="BO84" s="8"/>
      <c r="BP84" s="8"/>
      <c r="BQ84" s="21"/>
      <c r="BR84" s="21"/>
      <c r="BS84" s="21"/>
      <c r="BT84" s="21"/>
      <c r="BU84" s="6"/>
      <c r="BV84" s="6"/>
      <c r="BW84" s="6"/>
      <c r="BX84" s="6"/>
      <c r="BY84" s="21"/>
      <c r="BZ84" s="21"/>
      <c r="CA84" s="21"/>
      <c r="CB84" s="21"/>
      <c r="EI84" s="21"/>
      <c r="EJ84" s="21"/>
      <c r="EK84" s="21"/>
      <c r="EL84" s="21"/>
      <c r="EM84" s="6"/>
      <c r="EN84" s="6"/>
      <c r="EO84" s="6"/>
      <c r="EP84" s="6"/>
      <c r="EQ84" s="21"/>
      <c r="ER84" s="21"/>
      <c r="ES84" s="21"/>
      <c r="ET84" s="21"/>
    </row>
    <row r="85" spans="65:150" s="18" customFormat="1" x14ac:dyDescent="0.25">
      <c r="BM85" s="8"/>
      <c r="BN85" s="8"/>
      <c r="BO85" s="8"/>
      <c r="BP85" s="8"/>
      <c r="BQ85" s="21"/>
      <c r="BR85" s="21"/>
      <c r="BS85" s="21"/>
      <c r="BT85" s="21"/>
      <c r="BU85" s="6"/>
      <c r="BV85" s="6"/>
      <c r="BW85" s="6"/>
      <c r="BX85" s="6"/>
      <c r="BY85" s="21"/>
      <c r="BZ85" s="21"/>
      <c r="CA85" s="21"/>
      <c r="CB85" s="21"/>
      <c r="EI85" s="21"/>
      <c r="EJ85" s="21"/>
      <c r="EK85" s="21"/>
      <c r="EL85" s="21"/>
      <c r="EM85" s="6"/>
      <c r="EN85" s="6"/>
      <c r="EO85" s="6"/>
      <c r="EP85" s="6"/>
      <c r="EQ85" s="21"/>
      <c r="ER85" s="21"/>
      <c r="ES85" s="21"/>
      <c r="ET85" s="21"/>
    </row>
    <row r="86" spans="65:150" s="18" customFormat="1" x14ac:dyDescent="0.25">
      <c r="BM86" s="8"/>
      <c r="BN86" s="8"/>
      <c r="BO86" s="8"/>
      <c r="BP86" s="8"/>
      <c r="BQ86" s="21"/>
      <c r="BR86" s="21"/>
      <c r="BS86" s="21"/>
      <c r="BT86" s="21"/>
      <c r="BU86" s="6"/>
      <c r="BV86" s="6"/>
      <c r="BW86" s="6"/>
      <c r="BX86" s="6"/>
      <c r="BY86" s="21"/>
      <c r="BZ86" s="21"/>
      <c r="CA86" s="21"/>
      <c r="CB86" s="21"/>
      <c r="EI86" s="21"/>
      <c r="EJ86" s="21"/>
      <c r="EK86" s="21"/>
      <c r="EL86" s="21"/>
      <c r="EM86" s="6"/>
      <c r="EN86" s="6"/>
      <c r="EO86" s="6"/>
      <c r="EP86" s="6"/>
      <c r="EQ86" s="21"/>
      <c r="ER86" s="21"/>
      <c r="ES86" s="21"/>
      <c r="ET86" s="21"/>
    </row>
    <row r="87" spans="65:150" s="18" customFormat="1" x14ac:dyDescent="0.25">
      <c r="BM87" s="8"/>
      <c r="BN87" s="8"/>
      <c r="BO87" s="8"/>
      <c r="BP87" s="8"/>
      <c r="BQ87" s="21"/>
      <c r="BR87" s="21"/>
      <c r="BS87" s="21"/>
      <c r="BT87" s="21"/>
      <c r="BU87" s="6"/>
      <c r="BV87" s="6"/>
      <c r="BW87" s="6"/>
      <c r="BX87" s="6"/>
      <c r="BY87" s="21"/>
      <c r="BZ87" s="21"/>
      <c r="CA87" s="21"/>
      <c r="CB87" s="21"/>
      <c r="EI87" s="21"/>
      <c r="EJ87" s="21"/>
      <c r="EK87" s="21"/>
      <c r="EL87" s="21"/>
      <c r="EM87" s="6"/>
      <c r="EN87" s="6"/>
      <c r="EO87" s="6"/>
      <c r="EP87" s="6"/>
      <c r="EQ87" s="21"/>
      <c r="ER87" s="21"/>
      <c r="ES87" s="21"/>
      <c r="ET87" s="21"/>
    </row>
    <row r="88" spans="65:150" s="18" customFormat="1" x14ac:dyDescent="0.25">
      <c r="BM88" s="8"/>
      <c r="BN88" s="8"/>
      <c r="BO88" s="8"/>
      <c r="BP88" s="8"/>
      <c r="BQ88" s="21"/>
      <c r="BR88" s="21"/>
      <c r="BS88" s="21"/>
      <c r="BT88" s="21"/>
      <c r="BU88" s="6"/>
      <c r="BV88" s="6"/>
      <c r="BW88" s="6"/>
      <c r="BX88" s="6"/>
      <c r="BY88" s="21"/>
      <c r="BZ88" s="21"/>
      <c r="CA88" s="21"/>
      <c r="CB88" s="21"/>
      <c r="EI88" s="21"/>
      <c r="EJ88" s="21"/>
      <c r="EK88" s="21"/>
      <c r="EL88" s="21"/>
      <c r="EM88" s="6"/>
      <c r="EN88" s="6"/>
      <c r="EO88" s="6"/>
      <c r="EP88" s="6"/>
      <c r="EQ88" s="21"/>
      <c r="ER88" s="21"/>
      <c r="ES88" s="21"/>
      <c r="ET88" s="21"/>
    </row>
    <row r="89" spans="65:150" s="18" customFormat="1" x14ac:dyDescent="0.25">
      <c r="BM89" s="8"/>
      <c r="BN89" s="8"/>
      <c r="BO89" s="8"/>
      <c r="BP89" s="8"/>
      <c r="BQ89" s="21"/>
      <c r="BR89" s="21"/>
      <c r="BS89" s="21"/>
      <c r="BT89" s="21"/>
      <c r="BU89" s="6"/>
      <c r="BV89" s="6"/>
      <c r="BW89" s="6"/>
      <c r="BX89" s="6"/>
      <c r="BY89" s="21"/>
      <c r="BZ89" s="21"/>
      <c r="CA89" s="21"/>
      <c r="CB89" s="21"/>
      <c r="EI89" s="21"/>
      <c r="EJ89" s="21"/>
      <c r="EK89" s="21"/>
      <c r="EL89" s="21"/>
      <c r="EM89" s="6"/>
      <c r="EN89" s="6"/>
      <c r="EO89" s="6"/>
      <c r="EP89" s="6"/>
      <c r="EQ89" s="21"/>
      <c r="ER89" s="21"/>
      <c r="ES89" s="21"/>
      <c r="ET89" s="21"/>
    </row>
    <row r="90" spans="65:150" s="18" customFormat="1" x14ac:dyDescent="0.25">
      <c r="BM90" s="8"/>
      <c r="BN90" s="8"/>
      <c r="BO90" s="8"/>
      <c r="BP90" s="8"/>
      <c r="BQ90" s="21"/>
      <c r="BR90" s="21"/>
      <c r="BS90" s="21"/>
      <c r="BT90" s="21"/>
      <c r="BU90" s="6"/>
      <c r="BV90" s="6"/>
      <c r="BW90" s="6"/>
      <c r="BX90" s="6"/>
      <c r="BY90" s="21"/>
      <c r="BZ90" s="21"/>
      <c r="CA90" s="21"/>
      <c r="CB90" s="21"/>
      <c r="EI90" s="21"/>
      <c r="EJ90" s="21"/>
      <c r="EK90" s="21"/>
      <c r="EL90" s="21"/>
      <c r="EM90" s="6"/>
      <c r="EN90" s="6"/>
      <c r="EO90" s="6"/>
      <c r="EP90" s="6"/>
      <c r="EQ90" s="21"/>
      <c r="ER90" s="21"/>
      <c r="ES90" s="21"/>
      <c r="ET90" s="21"/>
    </row>
    <row r="91" spans="65:150" s="18" customFormat="1" x14ac:dyDescent="0.25">
      <c r="BM91" s="8"/>
      <c r="BN91" s="8"/>
      <c r="BO91" s="8"/>
      <c r="BP91" s="8"/>
      <c r="BQ91" s="21"/>
      <c r="BR91" s="21"/>
      <c r="BS91" s="21"/>
      <c r="BT91" s="21"/>
      <c r="BU91" s="6"/>
      <c r="BV91" s="6"/>
      <c r="BW91" s="6"/>
      <c r="BX91" s="6"/>
      <c r="BY91" s="21"/>
      <c r="BZ91" s="21"/>
      <c r="CA91" s="21"/>
      <c r="CB91" s="21"/>
      <c r="EI91" s="21"/>
      <c r="EJ91" s="21"/>
      <c r="EK91" s="21"/>
      <c r="EL91" s="21"/>
      <c r="EM91" s="6"/>
      <c r="EN91" s="6"/>
      <c r="EO91" s="6"/>
      <c r="EP91" s="6"/>
      <c r="EQ91" s="21"/>
      <c r="ER91" s="21"/>
      <c r="ES91" s="21"/>
      <c r="ET91" s="21"/>
    </row>
    <row r="92" spans="65:150" s="18" customFormat="1" x14ac:dyDescent="0.25">
      <c r="BM92" s="8"/>
      <c r="BN92" s="8"/>
      <c r="BO92" s="8"/>
      <c r="BP92" s="8"/>
      <c r="BQ92" s="21"/>
      <c r="BR92" s="21"/>
      <c r="BS92" s="21"/>
      <c r="BT92" s="21"/>
      <c r="BU92" s="6"/>
      <c r="BV92" s="6"/>
      <c r="BW92" s="6"/>
      <c r="BX92" s="6"/>
      <c r="BY92" s="21"/>
      <c r="BZ92" s="21"/>
      <c r="CA92" s="21"/>
      <c r="CB92" s="21"/>
      <c r="EI92" s="21"/>
      <c r="EJ92" s="21"/>
      <c r="EK92" s="21"/>
      <c r="EL92" s="21"/>
      <c r="EM92" s="6"/>
      <c r="EN92" s="6"/>
      <c r="EO92" s="6"/>
      <c r="EP92" s="6"/>
      <c r="EQ92" s="21"/>
      <c r="ER92" s="21"/>
      <c r="ES92" s="21"/>
      <c r="ET92" s="21"/>
    </row>
    <row r="93" spans="65:150" s="18" customFormat="1" x14ac:dyDescent="0.25">
      <c r="BM93" s="8"/>
      <c r="BN93" s="8"/>
      <c r="BO93" s="8"/>
      <c r="BP93" s="8"/>
      <c r="BQ93" s="21"/>
      <c r="BR93" s="21"/>
      <c r="BS93" s="21"/>
      <c r="BT93" s="21"/>
      <c r="BU93" s="6"/>
      <c r="BV93" s="6"/>
      <c r="BW93" s="6"/>
      <c r="BX93" s="6"/>
      <c r="BY93" s="21"/>
      <c r="BZ93" s="21"/>
      <c r="CA93" s="21"/>
      <c r="CB93" s="21"/>
      <c r="EI93" s="21"/>
      <c r="EJ93" s="21"/>
      <c r="EK93" s="21"/>
      <c r="EL93" s="21"/>
      <c r="EM93" s="6"/>
      <c r="EN93" s="6"/>
      <c r="EO93" s="6"/>
      <c r="EP93" s="6"/>
      <c r="EQ93" s="21"/>
      <c r="ER93" s="21"/>
      <c r="ES93" s="21"/>
      <c r="ET93" s="21"/>
    </row>
    <row r="94" spans="65:150" s="18" customFormat="1" x14ac:dyDescent="0.25">
      <c r="BM94" s="8"/>
      <c r="BN94" s="8"/>
      <c r="BO94" s="8"/>
      <c r="BP94" s="8"/>
      <c r="BQ94" s="21"/>
      <c r="BR94" s="21"/>
      <c r="BS94" s="21"/>
      <c r="BT94" s="21"/>
      <c r="BU94" s="6"/>
      <c r="BV94" s="6"/>
      <c r="BW94" s="6"/>
      <c r="BX94" s="6"/>
      <c r="BY94" s="21"/>
      <c r="BZ94" s="21"/>
      <c r="CA94" s="21"/>
      <c r="CB94" s="21"/>
      <c r="EI94" s="21"/>
      <c r="EJ94" s="21"/>
      <c r="EK94" s="21"/>
      <c r="EL94" s="21"/>
      <c r="EM94" s="6"/>
      <c r="EN94" s="6"/>
      <c r="EO94" s="6"/>
      <c r="EP94" s="6"/>
      <c r="EQ94" s="21"/>
      <c r="ER94" s="21"/>
      <c r="ES94" s="21"/>
      <c r="ET94" s="21"/>
    </row>
    <row r="95" spans="65:150" s="18" customFormat="1" x14ac:dyDescent="0.25">
      <c r="BM95" s="8"/>
      <c r="BN95" s="8"/>
      <c r="BO95" s="8"/>
      <c r="BP95" s="8"/>
      <c r="BQ95" s="21"/>
      <c r="BR95" s="21"/>
      <c r="BS95" s="21"/>
      <c r="BT95" s="21"/>
      <c r="BU95" s="6"/>
      <c r="BV95" s="6"/>
      <c r="BW95" s="6"/>
      <c r="BX95" s="6"/>
      <c r="BY95" s="21"/>
      <c r="BZ95" s="21"/>
      <c r="CA95" s="21"/>
      <c r="CB95" s="21"/>
      <c r="EI95" s="21"/>
      <c r="EJ95" s="21"/>
      <c r="EK95" s="21"/>
      <c r="EL95" s="21"/>
      <c r="EM95" s="6"/>
      <c r="EN95" s="6"/>
      <c r="EO95" s="6"/>
      <c r="EP95" s="6"/>
      <c r="EQ95" s="21"/>
      <c r="ER95" s="21"/>
      <c r="ES95" s="21"/>
      <c r="ET95" s="21"/>
    </row>
    <row r="96" spans="65:150" s="18" customFormat="1" x14ac:dyDescent="0.25">
      <c r="BM96" s="8"/>
      <c r="BN96" s="8"/>
      <c r="BO96" s="8"/>
      <c r="BP96" s="8"/>
      <c r="BQ96" s="21"/>
      <c r="BR96" s="21"/>
      <c r="BS96" s="21"/>
      <c r="BT96" s="21"/>
      <c r="BU96" s="6"/>
      <c r="BV96" s="6"/>
      <c r="BW96" s="6"/>
      <c r="BX96" s="6"/>
      <c r="BY96" s="21"/>
      <c r="BZ96" s="21"/>
      <c r="CA96" s="21"/>
      <c r="CB96" s="21"/>
      <c r="EI96" s="21"/>
      <c r="EJ96" s="21"/>
      <c r="EK96" s="21"/>
      <c r="EL96" s="21"/>
      <c r="EM96" s="6"/>
      <c r="EN96" s="6"/>
      <c r="EO96" s="6"/>
      <c r="EP96" s="6"/>
      <c r="EQ96" s="21"/>
      <c r="ER96" s="21"/>
      <c r="ES96" s="21"/>
      <c r="ET96" s="21"/>
    </row>
    <row r="97" spans="65:150" s="18" customFormat="1" x14ac:dyDescent="0.25">
      <c r="BM97" s="8"/>
      <c r="BN97" s="8"/>
      <c r="BO97" s="8"/>
      <c r="BP97" s="8"/>
      <c r="BQ97" s="21"/>
      <c r="BR97" s="21"/>
      <c r="BS97" s="21"/>
      <c r="BT97" s="21"/>
      <c r="BU97" s="6"/>
      <c r="BV97" s="6"/>
      <c r="BW97" s="6"/>
      <c r="BX97" s="6"/>
      <c r="BY97" s="21"/>
      <c r="BZ97" s="21"/>
      <c r="CA97" s="21"/>
      <c r="CB97" s="21"/>
      <c r="EI97" s="21"/>
      <c r="EJ97" s="21"/>
      <c r="EK97" s="21"/>
      <c r="EL97" s="21"/>
      <c r="EM97" s="6"/>
      <c r="EN97" s="6"/>
      <c r="EO97" s="6"/>
      <c r="EP97" s="6"/>
      <c r="EQ97" s="21"/>
      <c r="ER97" s="21"/>
      <c r="ES97" s="21"/>
      <c r="ET97" s="21"/>
    </row>
    <row r="98" spans="65:150" s="18" customFormat="1" x14ac:dyDescent="0.25">
      <c r="BM98" s="8"/>
      <c r="BN98" s="8"/>
      <c r="BO98" s="8"/>
      <c r="BP98" s="8"/>
      <c r="BQ98" s="21"/>
      <c r="BR98" s="21"/>
      <c r="BS98" s="21"/>
      <c r="BT98" s="21"/>
      <c r="BU98" s="6"/>
      <c r="BV98" s="6"/>
      <c r="BW98" s="6"/>
      <c r="BX98" s="6"/>
      <c r="BY98" s="21"/>
      <c r="BZ98" s="21"/>
      <c r="CA98" s="21"/>
      <c r="CB98" s="21"/>
      <c r="EI98" s="21"/>
      <c r="EJ98" s="21"/>
      <c r="EK98" s="21"/>
      <c r="EL98" s="21"/>
      <c r="EM98" s="6"/>
      <c r="EN98" s="6"/>
      <c r="EO98" s="6"/>
      <c r="EP98" s="6"/>
      <c r="EQ98" s="21"/>
      <c r="ER98" s="21"/>
      <c r="ES98" s="21"/>
      <c r="ET98" s="21"/>
    </row>
    <row r="99" spans="65:150" s="18" customFormat="1" x14ac:dyDescent="0.25">
      <c r="BM99" s="8"/>
      <c r="BN99" s="8"/>
      <c r="BO99" s="8"/>
      <c r="BP99" s="8"/>
      <c r="BQ99" s="21"/>
      <c r="BR99" s="21"/>
      <c r="BS99" s="21"/>
      <c r="BT99" s="21"/>
      <c r="BU99" s="6"/>
      <c r="BV99" s="6"/>
      <c r="BW99" s="6"/>
      <c r="BX99" s="6"/>
      <c r="BY99" s="21"/>
      <c r="BZ99" s="21"/>
      <c r="CA99" s="21"/>
      <c r="CB99" s="21"/>
      <c r="EI99" s="21"/>
      <c r="EJ99" s="21"/>
      <c r="EK99" s="21"/>
      <c r="EL99" s="21"/>
      <c r="EM99" s="6"/>
      <c r="EN99" s="6"/>
      <c r="EO99" s="6"/>
      <c r="EP99" s="6"/>
      <c r="EQ99" s="21"/>
      <c r="ER99" s="21"/>
      <c r="ES99" s="21"/>
      <c r="ET99" s="21"/>
    </row>
    <row r="100" spans="65:150" s="18" customFormat="1" x14ac:dyDescent="0.25">
      <c r="BM100" s="8"/>
      <c r="BN100" s="8"/>
      <c r="BO100" s="8"/>
      <c r="BP100" s="8"/>
      <c r="BQ100" s="21"/>
      <c r="BR100" s="21"/>
      <c r="BS100" s="21"/>
      <c r="BT100" s="21"/>
      <c r="BU100" s="6"/>
      <c r="BV100" s="6"/>
      <c r="BW100" s="6"/>
      <c r="BX100" s="6"/>
      <c r="BY100" s="21"/>
      <c r="BZ100" s="21"/>
      <c r="CA100" s="21"/>
      <c r="CB100" s="21"/>
      <c r="EI100" s="21"/>
      <c r="EJ100" s="21"/>
      <c r="EK100" s="21"/>
      <c r="EL100" s="21"/>
      <c r="EM100" s="6"/>
      <c r="EN100" s="6"/>
      <c r="EO100" s="6"/>
      <c r="EP100" s="6"/>
      <c r="EQ100" s="21"/>
      <c r="ER100" s="21"/>
      <c r="ES100" s="21"/>
      <c r="ET100" s="21"/>
    </row>
    <row r="101" spans="65:150" s="18" customFormat="1" x14ac:dyDescent="0.25">
      <c r="BM101" s="8"/>
      <c r="BN101" s="8"/>
      <c r="BO101" s="8"/>
      <c r="BP101" s="8"/>
      <c r="BQ101" s="21"/>
      <c r="BR101" s="21"/>
      <c r="BS101" s="21"/>
      <c r="BT101" s="21"/>
      <c r="BU101" s="6"/>
      <c r="BV101" s="6"/>
      <c r="BW101" s="6"/>
      <c r="BX101" s="6"/>
      <c r="BY101" s="21"/>
      <c r="BZ101" s="21"/>
      <c r="CA101" s="21"/>
      <c r="CB101" s="21"/>
      <c r="EI101" s="21"/>
      <c r="EJ101" s="21"/>
      <c r="EK101" s="21"/>
      <c r="EL101" s="21"/>
      <c r="EM101" s="6"/>
      <c r="EN101" s="6"/>
      <c r="EO101" s="6"/>
      <c r="EP101" s="6"/>
      <c r="EQ101" s="21"/>
      <c r="ER101" s="21"/>
      <c r="ES101" s="21"/>
      <c r="ET101" s="21"/>
    </row>
    <row r="102" spans="65:150" s="18" customFormat="1" x14ac:dyDescent="0.25">
      <c r="BM102" s="8"/>
      <c r="BN102" s="8"/>
      <c r="BO102" s="8"/>
      <c r="BP102" s="8"/>
      <c r="BQ102" s="21"/>
      <c r="BR102" s="21"/>
      <c r="BS102" s="21"/>
      <c r="BT102" s="21"/>
      <c r="BU102" s="6"/>
      <c r="BV102" s="6"/>
      <c r="BW102" s="6"/>
      <c r="BX102" s="6"/>
      <c r="BY102" s="21"/>
      <c r="BZ102" s="21"/>
      <c r="CA102" s="21"/>
      <c r="CB102" s="21"/>
      <c r="EI102" s="21"/>
      <c r="EJ102" s="21"/>
      <c r="EK102" s="21"/>
      <c r="EL102" s="21"/>
      <c r="EM102" s="6"/>
      <c r="EN102" s="6"/>
      <c r="EO102" s="6"/>
      <c r="EP102" s="6"/>
      <c r="EQ102" s="21"/>
      <c r="ER102" s="21"/>
      <c r="ES102" s="21"/>
      <c r="ET102" s="21"/>
    </row>
    <row r="103" spans="65:150" s="18" customFormat="1" x14ac:dyDescent="0.25">
      <c r="BM103" s="8"/>
      <c r="BN103" s="8"/>
      <c r="BO103" s="8"/>
      <c r="BP103" s="8"/>
      <c r="BQ103" s="21"/>
      <c r="BR103" s="21"/>
      <c r="BS103" s="21"/>
      <c r="BT103" s="21"/>
      <c r="BU103" s="6"/>
      <c r="BV103" s="6"/>
      <c r="BW103" s="6"/>
      <c r="BX103" s="6"/>
      <c r="BY103" s="21"/>
      <c r="BZ103" s="21"/>
      <c r="CA103" s="21"/>
      <c r="CB103" s="21"/>
      <c r="EI103" s="21"/>
      <c r="EJ103" s="21"/>
      <c r="EK103" s="21"/>
      <c r="EL103" s="21"/>
      <c r="EM103" s="6"/>
      <c r="EN103" s="6"/>
      <c r="EO103" s="6"/>
      <c r="EP103" s="6"/>
      <c r="EQ103" s="21"/>
      <c r="ER103" s="21"/>
      <c r="ES103" s="21"/>
      <c r="ET103" s="21"/>
    </row>
    <row r="104" spans="65:150" s="18" customFormat="1" x14ac:dyDescent="0.25">
      <c r="BM104" s="8"/>
      <c r="BN104" s="8"/>
      <c r="BO104" s="8"/>
      <c r="BP104" s="8"/>
      <c r="BQ104" s="21"/>
      <c r="BR104" s="21"/>
      <c r="BS104" s="21"/>
      <c r="BT104" s="21"/>
      <c r="BU104" s="6"/>
      <c r="BV104" s="6"/>
      <c r="BW104" s="6"/>
      <c r="BX104" s="6"/>
      <c r="BY104" s="21"/>
      <c r="BZ104" s="21"/>
      <c r="CA104" s="21"/>
      <c r="CB104" s="21"/>
      <c r="EI104" s="21"/>
      <c r="EJ104" s="21"/>
      <c r="EK104" s="21"/>
      <c r="EL104" s="21"/>
      <c r="EM104" s="6"/>
      <c r="EN104" s="6"/>
      <c r="EO104" s="6"/>
      <c r="EP104" s="6"/>
      <c r="EQ104" s="21"/>
      <c r="ER104" s="21"/>
      <c r="ES104" s="21"/>
      <c r="ET104" s="21"/>
    </row>
    <row r="105" spans="65:150" s="18" customFormat="1" x14ac:dyDescent="0.25">
      <c r="BM105" s="8"/>
      <c r="BN105" s="8"/>
      <c r="BO105" s="8"/>
      <c r="BP105" s="8"/>
      <c r="BQ105" s="21"/>
      <c r="BR105" s="21"/>
      <c r="BS105" s="21"/>
      <c r="BT105" s="21"/>
      <c r="BU105" s="6"/>
      <c r="BV105" s="6"/>
      <c r="BW105" s="6"/>
      <c r="BX105" s="6"/>
      <c r="BY105" s="21"/>
      <c r="BZ105" s="21"/>
      <c r="CA105" s="21"/>
      <c r="CB105" s="21"/>
      <c r="EI105" s="21"/>
      <c r="EJ105" s="21"/>
      <c r="EK105" s="21"/>
      <c r="EL105" s="21"/>
      <c r="EM105" s="6"/>
      <c r="EN105" s="6"/>
      <c r="EO105" s="6"/>
      <c r="EP105" s="6"/>
      <c r="EQ105" s="21"/>
      <c r="ER105" s="21"/>
      <c r="ES105" s="21"/>
      <c r="ET105" s="21"/>
    </row>
    <row r="106" spans="65:150" s="18" customFormat="1" x14ac:dyDescent="0.25">
      <c r="BM106" s="8"/>
      <c r="BN106" s="8"/>
      <c r="BO106" s="8"/>
      <c r="BP106" s="8"/>
      <c r="BQ106" s="21"/>
      <c r="BR106" s="21"/>
      <c r="BS106" s="21"/>
      <c r="BT106" s="21"/>
      <c r="BU106" s="6"/>
      <c r="BV106" s="6"/>
      <c r="BW106" s="6"/>
      <c r="BX106" s="6"/>
      <c r="BY106" s="21"/>
      <c r="BZ106" s="21"/>
      <c r="CA106" s="21"/>
      <c r="CB106" s="21"/>
      <c r="EI106" s="21"/>
      <c r="EJ106" s="21"/>
      <c r="EK106" s="21"/>
      <c r="EL106" s="21"/>
      <c r="EM106" s="6"/>
      <c r="EN106" s="6"/>
      <c r="EO106" s="6"/>
      <c r="EP106" s="6"/>
      <c r="EQ106" s="21"/>
      <c r="ER106" s="21"/>
      <c r="ES106" s="21"/>
      <c r="ET106" s="21"/>
    </row>
    <row r="107" spans="65:150" s="18" customFormat="1" x14ac:dyDescent="0.25">
      <c r="BM107" s="8"/>
      <c r="BN107" s="8"/>
      <c r="BO107" s="8"/>
      <c r="BP107" s="8"/>
      <c r="BQ107" s="21"/>
      <c r="BR107" s="21"/>
      <c r="BS107" s="21"/>
      <c r="BT107" s="21"/>
      <c r="BU107" s="6"/>
      <c r="BV107" s="6"/>
      <c r="BW107" s="6"/>
      <c r="BX107" s="6"/>
      <c r="BY107" s="21"/>
      <c r="BZ107" s="21"/>
      <c r="CA107" s="21"/>
      <c r="CB107" s="21"/>
      <c r="EI107" s="21"/>
      <c r="EJ107" s="21"/>
      <c r="EK107" s="21"/>
      <c r="EL107" s="21"/>
      <c r="EM107" s="6"/>
      <c r="EN107" s="6"/>
      <c r="EO107" s="6"/>
      <c r="EP107" s="6"/>
      <c r="EQ107" s="21"/>
      <c r="ER107" s="21"/>
      <c r="ES107" s="21"/>
      <c r="ET107" s="21"/>
    </row>
    <row r="108" spans="65:150" s="18" customFormat="1" x14ac:dyDescent="0.25">
      <c r="BM108" s="8"/>
      <c r="BN108" s="8"/>
      <c r="BO108" s="8"/>
      <c r="BP108" s="8"/>
      <c r="BQ108" s="21"/>
      <c r="BR108" s="21"/>
      <c r="BS108" s="21"/>
      <c r="BT108" s="21"/>
      <c r="BU108" s="6"/>
      <c r="BV108" s="6"/>
      <c r="BW108" s="6"/>
      <c r="BX108" s="6"/>
      <c r="BY108" s="21"/>
      <c r="BZ108" s="21"/>
      <c r="CA108" s="21"/>
      <c r="CB108" s="21"/>
      <c r="EI108" s="21"/>
      <c r="EJ108" s="21"/>
      <c r="EK108" s="21"/>
      <c r="EL108" s="21"/>
      <c r="EM108" s="6"/>
      <c r="EN108" s="6"/>
      <c r="EO108" s="6"/>
      <c r="EP108" s="6"/>
      <c r="EQ108" s="21"/>
      <c r="ER108" s="21"/>
      <c r="ES108" s="21"/>
      <c r="ET108" s="21"/>
    </row>
    <row r="109" spans="65:150" s="18" customFormat="1" x14ac:dyDescent="0.25">
      <c r="BM109" s="8"/>
      <c r="BN109" s="8"/>
      <c r="BO109" s="8"/>
      <c r="BP109" s="8"/>
      <c r="BQ109" s="21"/>
      <c r="BR109" s="21"/>
      <c r="BS109" s="21"/>
      <c r="BT109" s="21"/>
      <c r="BU109" s="6"/>
      <c r="BV109" s="6"/>
      <c r="BW109" s="6"/>
      <c r="BX109" s="6"/>
      <c r="BY109" s="21"/>
      <c r="BZ109" s="21"/>
      <c r="CA109" s="21"/>
      <c r="CB109" s="21"/>
      <c r="EI109" s="21"/>
      <c r="EJ109" s="21"/>
      <c r="EK109" s="21"/>
      <c r="EL109" s="21"/>
      <c r="EM109" s="6"/>
      <c r="EN109" s="6"/>
      <c r="EO109" s="6"/>
      <c r="EP109" s="6"/>
      <c r="EQ109" s="21"/>
      <c r="ER109" s="21"/>
      <c r="ES109" s="21"/>
      <c r="ET109" s="21"/>
    </row>
    <row r="110" spans="65:150" s="18" customFormat="1" x14ac:dyDescent="0.25">
      <c r="BM110" s="8"/>
      <c r="BN110" s="8"/>
      <c r="BO110" s="8"/>
      <c r="BP110" s="8"/>
      <c r="BQ110" s="21"/>
      <c r="BR110" s="21"/>
      <c r="BS110" s="21"/>
      <c r="BT110" s="21"/>
      <c r="BU110" s="6"/>
      <c r="BV110" s="6"/>
      <c r="BW110" s="6"/>
      <c r="BX110" s="6"/>
      <c r="BY110" s="21"/>
      <c r="BZ110" s="21"/>
      <c r="CA110" s="21"/>
      <c r="CB110" s="21"/>
      <c r="EI110" s="21"/>
      <c r="EJ110" s="21"/>
      <c r="EK110" s="21"/>
      <c r="EL110" s="21"/>
      <c r="EM110" s="6"/>
      <c r="EN110" s="6"/>
      <c r="EO110" s="6"/>
      <c r="EP110" s="6"/>
      <c r="EQ110" s="21"/>
      <c r="ER110" s="21"/>
      <c r="ES110" s="21"/>
      <c r="ET110" s="21"/>
    </row>
    <row r="111" spans="65:150" s="18" customFormat="1" x14ac:dyDescent="0.25">
      <c r="BM111" s="8"/>
      <c r="BN111" s="8"/>
      <c r="BO111" s="8"/>
      <c r="BP111" s="8"/>
      <c r="BQ111" s="21"/>
      <c r="BR111" s="21"/>
      <c r="BS111" s="21"/>
      <c r="BT111" s="21"/>
      <c r="BU111" s="6"/>
      <c r="BV111" s="6"/>
      <c r="BW111" s="6"/>
      <c r="BX111" s="6"/>
      <c r="BY111" s="21"/>
      <c r="BZ111" s="21"/>
      <c r="CA111" s="21"/>
      <c r="CB111" s="21"/>
      <c r="EI111" s="21"/>
      <c r="EJ111" s="21"/>
      <c r="EK111" s="21"/>
      <c r="EL111" s="21"/>
      <c r="EM111" s="6"/>
      <c r="EN111" s="6"/>
      <c r="EO111" s="6"/>
      <c r="EP111" s="6"/>
      <c r="EQ111" s="21"/>
      <c r="ER111" s="21"/>
      <c r="ES111" s="21"/>
      <c r="ET111" s="21"/>
    </row>
    <row r="112" spans="65:150" s="18" customFormat="1" x14ac:dyDescent="0.25">
      <c r="BM112" s="8"/>
      <c r="BN112" s="8"/>
      <c r="BO112" s="8"/>
      <c r="BP112" s="8"/>
      <c r="BQ112" s="21"/>
      <c r="BR112" s="21"/>
      <c r="BS112" s="21"/>
      <c r="BT112" s="21"/>
      <c r="BU112" s="6"/>
      <c r="BV112" s="6"/>
      <c r="BW112" s="6"/>
      <c r="BX112" s="6"/>
      <c r="BY112" s="21"/>
      <c r="BZ112" s="21"/>
      <c r="CA112" s="21"/>
      <c r="CB112" s="21"/>
      <c r="EI112" s="21"/>
      <c r="EJ112" s="21"/>
      <c r="EK112" s="21"/>
      <c r="EL112" s="21"/>
      <c r="EM112" s="6"/>
      <c r="EN112" s="6"/>
      <c r="EO112" s="6"/>
      <c r="EP112" s="6"/>
      <c r="EQ112" s="21"/>
      <c r="ER112" s="21"/>
      <c r="ES112" s="21"/>
      <c r="ET112" s="21"/>
    </row>
    <row r="113" spans="65:150" s="18" customFormat="1" x14ac:dyDescent="0.25">
      <c r="BM113" s="8"/>
      <c r="BN113" s="8"/>
      <c r="BO113" s="8"/>
      <c r="BP113" s="8"/>
      <c r="BQ113" s="21"/>
      <c r="BR113" s="21"/>
      <c r="BS113" s="21"/>
      <c r="BT113" s="21"/>
      <c r="BU113" s="6"/>
      <c r="BV113" s="6"/>
      <c r="BW113" s="6"/>
      <c r="BX113" s="6"/>
      <c r="BY113" s="21"/>
      <c r="BZ113" s="21"/>
      <c r="CA113" s="21"/>
      <c r="CB113" s="21"/>
      <c r="EI113" s="21"/>
      <c r="EJ113" s="21"/>
      <c r="EK113" s="21"/>
      <c r="EL113" s="21"/>
      <c r="EM113" s="6"/>
      <c r="EN113" s="6"/>
      <c r="EO113" s="6"/>
      <c r="EP113" s="6"/>
      <c r="EQ113" s="21"/>
      <c r="ER113" s="21"/>
      <c r="ES113" s="21"/>
      <c r="ET113" s="21"/>
    </row>
    <row r="114" spans="65:150" s="18" customFormat="1" x14ac:dyDescent="0.25">
      <c r="BM114" s="8"/>
      <c r="BN114" s="8"/>
      <c r="BO114" s="8"/>
      <c r="BP114" s="8"/>
      <c r="BQ114" s="21"/>
      <c r="BR114" s="21"/>
      <c r="BS114" s="21"/>
      <c r="BT114" s="21"/>
      <c r="BU114" s="6"/>
      <c r="BV114" s="6"/>
      <c r="BW114" s="6"/>
      <c r="BX114" s="6"/>
      <c r="BY114" s="21"/>
      <c r="BZ114" s="21"/>
      <c r="CA114" s="21"/>
      <c r="CB114" s="21"/>
      <c r="EI114" s="21"/>
      <c r="EJ114" s="21"/>
      <c r="EK114" s="21"/>
      <c r="EL114" s="21"/>
      <c r="EM114" s="6"/>
      <c r="EN114" s="6"/>
      <c r="EO114" s="6"/>
      <c r="EP114" s="6"/>
      <c r="EQ114" s="21"/>
      <c r="ER114" s="21"/>
      <c r="ES114" s="21"/>
      <c r="ET114" s="21"/>
    </row>
    <row r="115" spans="65:150" s="18" customFormat="1" x14ac:dyDescent="0.25">
      <c r="BM115" s="8"/>
      <c r="BN115" s="8"/>
      <c r="BO115" s="8"/>
      <c r="BP115" s="8"/>
      <c r="BQ115" s="21"/>
      <c r="BR115" s="21"/>
      <c r="BS115" s="21"/>
      <c r="BT115" s="21"/>
      <c r="BU115" s="6"/>
      <c r="BV115" s="6"/>
      <c r="BW115" s="6"/>
      <c r="BX115" s="6"/>
      <c r="BY115" s="21"/>
      <c r="BZ115" s="21"/>
      <c r="CA115" s="21"/>
      <c r="CB115" s="21"/>
      <c r="EI115" s="21"/>
      <c r="EJ115" s="21"/>
      <c r="EK115" s="21"/>
      <c r="EL115" s="21"/>
      <c r="EM115" s="6"/>
      <c r="EN115" s="6"/>
      <c r="EO115" s="6"/>
      <c r="EP115" s="6"/>
      <c r="EQ115" s="21"/>
      <c r="ER115" s="21"/>
      <c r="ES115" s="21"/>
      <c r="ET115" s="21"/>
    </row>
    <row r="116" spans="65:150" s="18" customFormat="1" x14ac:dyDescent="0.25">
      <c r="BM116" s="8"/>
      <c r="BN116" s="8"/>
      <c r="BO116" s="8"/>
      <c r="BP116" s="8"/>
      <c r="BQ116" s="21"/>
      <c r="BR116" s="21"/>
      <c r="BS116" s="21"/>
      <c r="BT116" s="21"/>
      <c r="BU116" s="6"/>
      <c r="BV116" s="6"/>
      <c r="BW116" s="6"/>
      <c r="BX116" s="6"/>
      <c r="BY116" s="21"/>
      <c r="BZ116" s="21"/>
      <c r="CA116" s="21"/>
      <c r="CB116" s="21"/>
      <c r="EI116" s="21"/>
      <c r="EJ116" s="21"/>
      <c r="EK116" s="21"/>
      <c r="EL116" s="21"/>
      <c r="EM116" s="6"/>
      <c r="EN116" s="6"/>
      <c r="EO116" s="6"/>
      <c r="EP116" s="6"/>
      <c r="EQ116" s="21"/>
      <c r="ER116" s="21"/>
      <c r="ES116" s="21"/>
      <c r="ET116" s="21"/>
    </row>
    <row r="117" spans="65:150" s="18" customFormat="1" x14ac:dyDescent="0.25">
      <c r="BM117" s="8"/>
      <c r="BN117" s="8"/>
      <c r="BO117" s="8"/>
      <c r="BP117" s="8"/>
      <c r="BQ117" s="21"/>
      <c r="BR117" s="21"/>
      <c r="BS117" s="21"/>
      <c r="BT117" s="21"/>
      <c r="BU117" s="6"/>
      <c r="BV117" s="6"/>
      <c r="BW117" s="6"/>
      <c r="BX117" s="6"/>
      <c r="BY117" s="21"/>
      <c r="BZ117" s="21"/>
      <c r="CA117" s="21"/>
      <c r="CB117" s="21"/>
      <c r="EI117" s="21"/>
      <c r="EJ117" s="21"/>
      <c r="EK117" s="21"/>
      <c r="EL117" s="21"/>
      <c r="EM117" s="6"/>
      <c r="EN117" s="6"/>
      <c r="EO117" s="6"/>
      <c r="EP117" s="6"/>
      <c r="EQ117" s="21"/>
      <c r="ER117" s="21"/>
      <c r="ES117" s="21"/>
      <c r="ET117" s="21"/>
    </row>
    <row r="118" spans="65:150" s="18" customFormat="1" x14ac:dyDescent="0.25">
      <c r="BM118" s="8"/>
      <c r="BN118" s="8"/>
      <c r="BO118" s="8"/>
      <c r="BP118" s="8"/>
      <c r="BQ118" s="21"/>
      <c r="BR118" s="21"/>
      <c r="BS118" s="21"/>
      <c r="BT118" s="21"/>
      <c r="BU118" s="6"/>
      <c r="BV118" s="6"/>
      <c r="BW118" s="6"/>
      <c r="BX118" s="6"/>
      <c r="BY118" s="21"/>
      <c r="BZ118" s="21"/>
      <c r="CA118" s="21"/>
      <c r="CB118" s="21"/>
      <c r="EI118" s="21"/>
      <c r="EJ118" s="21"/>
      <c r="EK118" s="21"/>
      <c r="EL118" s="21"/>
      <c r="EM118" s="6"/>
      <c r="EN118" s="6"/>
      <c r="EO118" s="6"/>
      <c r="EP118" s="6"/>
      <c r="EQ118" s="21"/>
      <c r="ER118" s="21"/>
      <c r="ES118" s="21"/>
      <c r="ET118" s="21"/>
    </row>
    <row r="119" spans="65:150" s="18" customFormat="1" x14ac:dyDescent="0.25">
      <c r="BM119" s="8"/>
      <c r="BN119" s="8"/>
      <c r="BO119" s="8"/>
      <c r="BP119" s="8"/>
      <c r="BQ119" s="21"/>
      <c r="BR119" s="21"/>
      <c r="BS119" s="21"/>
      <c r="BT119" s="21"/>
      <c r="BU119" s="6"/>
      <c r="BV119" s="6"/>
      <c r="BW119" s="6"/>
      <c r="BX119" s="6"/>
      <c r="BY119" s="21"/>
      <c r="BZ119" s="21"/>
      <c r="CA119" s="21"/>
      <c r="CB119" s="21"/>
      <c r="EI119" s="21"/>
      <c r="EJ119" s="21"/>
      <c r="EK119" s="21"/>
      <c r="EL119" s="21"/>
      <c r="EM119" s="6"/>
      <c r="EN119" s="6"/>
      <c r="EO119" s="6"/>
      <c r="EP119" s="6"/>
      <c r="EQ119" s="21"/>
      <c r="ER119" s="21"/>
      <c r="ES119" s="21"/>
      <c r="ET119" s="21"/>
    </row>
    <row r="120" spans="65:150" s="18" customFormat="1" x14ac:dyDescent="0.25">
      <c r="BM120" s="8"/>
      <c r="BN120" s="8"/>
      <c r="BO120" s="8"/>
      <c r="BP120" s="8"/>
      <c r="BQ120" s="21"/>
      <c r="BR120" s="21"/>
      <c r="BS120" s="21"/>
      <c r="BT120" s="21"/>
      <c r="BU120" s="6"/>
      <c r="BV120" s="6"/>
      <c r="BW120" s="6"/>
      <c r="BX120" s="6"/>
      <c r="BY120" s="21"/>
      <c r="BZ120" s="21"/>
      <c r="CA120" s="21"/>
      <c r="CB120" s="21"/>
      <c r="EI120" s="21"/>
      <c r="EJ120" s="21"/>
      <c r="EK120" s="21"/>
      <c r="EL120" s="21"/>
      <c r="EM120" s="6"/>
      <c r="EN120" s="6"/>
      <c r="EO120" s="6"/>
      <c r="EP120" s="6"/>
      <c r="EQ120" s="21"/>
      <c r="ER120" s="21"/>
      <c r="ES120" s="21"/>
      <c r="ET120" s="21"/>
    </row>
    <row r="121" spans="65:150" s="18" customFormat="1" x14ac:dyDescent="0.25">
      <c r="BM121" s="8"/>
      <c r="BN121" s="8"/>
      <c r="BO121" s="8"/>
      <c r="BP121" s="8"/>
      <c r="BQ121" s="21"/>
      <c r="BR121" s="21"/>
      <c r="BS121" s="21"/>
      <c r="BT121" s="21"/>
      <c r="BU121" s="6"/>
      <c r="BV121" s="6"/>
      <c r="BW121" s="6"/>
      <c r="BX121" s="6"/>
      <c r="BY121" s="21"/>
      <c r="BZ121" s="21"/>
      <c r="CA121" s="21"/>
      <c r="CB121" s="21"/>
      <c r="EI121" s="21"/>
      <c r="EJ121" s="21"/>
      <c r="EK121" s="21"/>
      <c r="EL121" s="21"/>
      <c r="EM121" s="6"/>
      <c r="EN121" s="6"/>
      <c r="EO121" s="6"/>
      <c r="EP121" s="6"/>
      <c r="EQ121" s="21"/>
      <c r="ER121" s="21"/>
      <c r="ES121" s="21"/>
      <c r="ET121" s="21"/>
    </row>
    <row r="122" spans="65:150" s="18" customFormat="1" x14ac:dyDescent="0.25">
      <c r="BM122" s="8"/>
      <c r="BN122" s="8"/>
      <c r="BO122" s="8"/>
      <c r="BP122" s="8"/>
      <c r="BQ122" s="21"/>
      <c r="BR122" s="21"/>
      <c r="BS122" s="21"/>
      <c r="BT122" s="21"/>
      <c r="BU122" s="6"/>
      <c r="BV122" s="6"/>
      <c r="BW122" s="6"/>
      <c r="BX122" s="6"/>
      <c r="BY122" s="21"/>
      <c r="BZ122" s="21"/>
      <c r="CA122" s="21"/>
      <c r="CB122" s="21"/>
      <c r="EI122" s="21"/>
      <c r="EJ122" s="21"/>
      <c r="EK122" s="21"/>
      <c r="EL122" s="21"/>
      <c r="EM122" s="6"/>
      <c r="EN122" s="6"/>
      <c r="EO122" s="6"/>
      <c r="EP122" s="6"/>
      <c r="EQ122" s="21"/>
      <c r="ER122" s="21"/>
      <c r="ES122" s="21"/>
      <c r="ET122" s="21"/>
    </row>
    <row r="123" spans="65:150" s="18" customFormat="1" x14ac:dyDescent="0.25">
      <c r="BM123" s="8"/>
      <c r="BN123" s="8"/>
      <c r="BO123" s="8"/>
      <c r="BP123" s="8"/>
      <c r="BQ123" s="21"/>
      <c r="BR123" s="21"/>
      <c r="BS123" s="21"/>
      <c r="BT123" s="21"/>
      <c r="BU123" s="6"/>
      <c r="BV123" s="6"/>
      <c r="BW123" s="6"/>
      <c r="BX123" s="6"/>
      <c r="BY123" s="21"/>
      <c r="BZ123" s="21"/>
      <c r="CA123" s="21"/>
      <c r="CB123" s="21"/>
      <c r="EI123" s="21"/>
      <c r="EJ123" s="21"/>
      <c r="EK123" s="21"/>
      <c r="EL123" s="21"/>
      <c r="EM123" s="6"/>
      <c r="EN123" s="6"/>
      <c r="EO123" s="6"/>
      <c r="EP123" s="6"/>
      <c r="EQ123" s="21"/>
      <c r="ER123" s="21"/>
      <c r="ES123" s="21"/>
      <c r="ET123" s="21"/>
    </row>
    <row r="124" spans="65:150" s="18" customFormat="1" x14ac:dyDescent="0.25">
      <c r="BM124" s="8"/>
      <c r="BN124" s="8"/>
      <c r="BO124" s="8"/>
      <c r="BP124" s="8"/>
      <c r="BQ124" s="21"/>
      <c r="BR124" s="21"/>
      <c r="BS124" s="21"/>
      <c r="BT124" s="21"/>
      <c r="BU124" s="6"/>
      <c r="BV124" s="6"/>
      <c r="BW124" s="6"/>
      <c r="BX124" s="6"/>
      <c r="BY124" s="21"/>
      <c r="BZ124" s="21"/>
      <c r="CA124" s="21"/>
      <c r="CB124" s="21"/>
      <c r="EI124" s="21"/>
      <c r="EJ124" s="21"/>
      <c r="EK124" s="21"/>
      <c r="EL124" s="21"/>
      <c r="EM124" s="6"/>
      <c r="EN124" s="6"/>
      <c r="EO124" s="6"/>
      <c r="EP124" s="6"/>
      <c r="EQ124" s="21"/>
      <c r="ER124" s="21"/>
      <c r="ES124" s="21"/>
      <c r="ET124" s="21"/>
    </row>
    <row r="125" spans="65:150" s="18" customFormat="1" x14ac:dyDescent="0.25">
      <c r="BM125" s="8"/>
      <c r="BN125" s="8"/>
      <c r="BO125" s="8"/>
      <c r="BP125" s="8"/>
      <c r="BQ125" s="21"/>
      <c r="BR125" s="21"/>
      <c r="BS125" s="21"/>
      <c r="BT125" s="21"/>
      <c r="BU125" s="6"/>
      <c r="BV125" s="6"/>
      <c r="BW125" s="6"/>
      <c r="BX125" s="6"/>
      <c r="BY125" s="21"/>
      <c r="BZ125" s="21"/>
      <c r="CA125" s="21"/>
      <c r="CB125" s="21"/>
      <c r="EI125" s="21"/>
      <c r="EJ125" s="21"/>
      <c r="EK125" s="21"/>
      <c r="EL125" s="21"/>
      <c r="EM125" s="6"/>
      <c r="EN125" s="6"/>
      <c r="EO125" s="6"/>
      <c r="EP125" s="6"/>
      <c r="EQ125" s="21"/>
      <c r="ER125" s="21"/>
      <c r="ES125" s="21"/>
      <c r="ET125" s="21"/>
    </row>
    <row r="126" spans="65:150" s="18" customFormat="1" x14ac:dyDescent="0.25">
      <c r="BM126" s="8"/>
      <c r="BN126" s="8"/>
      <c r="BO126" s="8"/>
      <c r="BP126" s="8"/>
      <c r="BQ126" s="21"/>
      <c r="BR126" s="21"/>
      <c r="BS126" s="21"/>
      <c r="BT126" s="21"/>
      <c r="BU126" s="6"/>
      <c r="BV126" s="6"/>
      <c r="BW126" s="6"/>
      <c r="BX126" s="6"/>
      <c r="BY126" s="21"/>
      <c r="BZ126" s="21"/>
      <c r="CA126" s="21"/>
      <c r="CB126" s="21"/>
      <c r="EI126" s="21"/>
      <c r="EJ126" s="21"/>
      <c r="EK126" s="21"/>
      <c r="EL126" s="21"/>
      <c r="EM126" s="6"/>
      <c r="EN126" s="6"/>
      <c r="EO126" s="6"/>
      <c r="EP126" s="6"/>
      <c r="EQ126" s="21"/>
      <c r="ER126" s="21"/>
      <c r="ES126" s="21"/>
      <c r="ET126" s="21"/>
    </row>
    <row r="127" spans="65:150" s="18" customFormat="1" x14ac:dyDescent="0.25">
      <c r="BM127" s="8"/>
      <c r="BN127" s="8"/>
      <c r="BO127" s="8"/>
      <c r="BP127" s="8"/>
      <c r="BQ127" s="21"/>
      <c r="BR127" s="21"/>
      <c r="BS127" s="21"/>
      <c r="BT127" s="21"/>
      <c r="BU127" s="6"/>
      <c r="BV127" s="6"/>
      <c r="BW127" s="6"/>
      <c r="BX127" s="6"/>
      <c r="BY127" s="21"/>
      <c r="BZ127" s="21"/>
      <c r="CA127" s="21"/>
      <c r="CB127" s="21"/>
      <c r="EI127" s="21"/>
      <c r="EJ127" s="21"/>
      <c r="EK127" s="21"/>
      <c r="EL127" s="21"/>
      <c r="EM127" s="6"/>
      <c r="EN127" s="6"/>
      <c r="EO127" s="6"/>
      <c r="EP127" s="6"/>
      <c r="EQ127" s="21"/>
      <c r="ER127" s="21"/>
      <c r="ES127" s="21"/>
      <c r="ET127" s="21"/>
    </row>
    <row r="128" spans="65:150" s="18" customFormat="1" x14ac:dyDescent="0.25">
      <c r="BM128" s="8"/>
      <c r="BN128" s="8"/>
      <c r="BO128" s="8"/>
      <c r="BP128" s="8"/>
      <c r="BQ128" s="21"/>
      <c r="BR128" s="21"/>
      <c r="BS128" s="21"/>
      <c r="BT128" s="21"/>
      <c r="BU128" s="6"/>
      <c r="BV128" s="6"/>
      <c r="BW128" s="6"/>
      <c r="BX128" s="6"/>
      <c r="BY128" s="21"/>
      <c r="BZ128" s="21"/>
      <c r="CA128" s="21"/>
      <c r="CB128" s="21"/>
      <c r="EI128" s="21"/>
      <c r="EJ128" s="21"/>
      <c r="EK128" s="21"/>
      <c r="EL128" s="21"/>
      <c r="EM128" s="6"/>
      <c r="EN128" s="6"/>
      <c r="EO128" s="6"/>
      <c r="EP128" s="6"/>
      <c r="EQ128" s="21"/>
      <c r="ER128" s="21"/>
      <c r="ES128" s="21"/>
      <c r="ET128" s="21"/>
    </row>
    <row r="129" spans="65:150" s="18" customFormat="1" x14ac:dyDescent="0.25">
      <c r="BM129" s="8"/>
      <c r="BN129" s="8"/>
      <c r="BO129" s="8"/>
      <c r="BP129" s="8"/>
      <c r="BQ129" s="21"/>
      <c r="BR129" s="21"/>
      <c r="BS129" s="21"/>
      <c r="BT129" s="21"/>
      <c r="BU129" s="6"/>
      <c r="BV129" s="6"/>
      <c r="BW129" s="6"/>
      <c r="BX129" s="6"/>
      <c r="BY129" s="21"/>
      <c r="BZ129" s="21"/>
      <c r="CA129" s="21"/>
      <c r="CB129" s="21"/>
      <c r="EI129" s="21"/>
      <c r="EJ129" s="21"/>
      <c r="EK129" s="21"/>
      <c r="EL129" s="21"/>
      <c r="EM129" s="6"/>
      <c r="EN129" s="6"/>
      <c r="EO129" s="6"/>
      <c r="EP129" s="6"/>
      <c r="EQ129" s="21"/>
      <c r="ER129" s="21"/>
      <c r="ES129" s="21"/>
      <c r="ET129" s="21"/>
    </row>
    <row r="130" spans="65:150" s="18" customFormat="1" x14ac:dyDescent="0.25">
      <c r="BM130" s="8"/>
      <c r="BN130" s="8"/>
      <c r="BO130" s="8"/>
      <c r="BP130" s="8"/>
      <c r="BQ130" s="21"/>
      <c r="BR130" s="21"/>
      <c r="BS130" s="21"/>
      <c r="BT130" s="21"/>
      <c r="BU130" s="6"/>
      <c r="BV130" s="6"/>
      <c r="BW130" s="6"/>
      <c r="BX130" s="6"/>
      <c r="BY130" s="21"/>
      <c r="BZ130" s="21"/>
      <c r="CA130" s="21"/>
      <c r="CB130" s="21"/>
      <c r="EI130" s="21"/>
      <c r="EJ130" s="21"/>
      <c r="EK130" s="21"/>
      <c r="EL130" s="21"/>
      <c r="EM130" s="6"/>
      <c r="EN130" s="6"/>
      <c r="EO130" s="6"/>
      <c r="EP130" s="6"/>
      <c r="EQ130" s="21"/>
      <c r="ER130" s="21"/>
      <c r="ES130" s="21"/>
      <c r="ET130" s="21"/>
    </row>
    <row r="131" spans="65:150" s="18" customFormat="1" x14ac:dyDescent="0.25">
      <c r="BM131" s="8"/>
      <c r="BN131" s="8"/>
      <c r="BO131" s="8"/>
      <c r="BP131" s="8"/>
      <c r="BQ131" s="21"/>
      <c r="BR131" s="21"/>
      <c r="BS131" s="21"/>
      <c r="BT131" s="21"/>
      <c r="BU131" s="6"/>
      <c r="BV131" s="6"/>
      <c r="BW131" s="6"/>
      <c r="BX131" s="6"/>
      <c r="BY131" s="21"/>
      <c r="BZ131" s="21"/>
      <c r="CA131" s="21"/>
      <c r="CB131" s="21"/>
      <c r="EI131" s="21"/>
      <c r="EJ131" s="21"/>
      <c r="EK131" s="21"/>
      <c r="EL131" s="21"/>
      <c r="EM131" s="6"/>
      <c r="EN131" s="6"/>
      <c r="EO131" s="6"/>
      <c r="EP131" s="6"/>
      <c r="EQ131" s="21"/>
      <c r="ER131" s="21"/>
      <c r="ES131" s="21"/>
      <c r="ET131" s="21"/>
    </row>
    <row r="132" spans="65:150" s="18" customFormat="1" x14ac:dyDescent="0.25">
      <c r="BM132" s="8"/>
      <c r="BN132" s="8"/>
      <c r="BO132" s="8"/>
      <c r="BP132" s="8"/>
      <c r="BQ132" s="21"/>
      <c r="BR132" s="21"/>
      <c r="BS132" s="21"/>
      <c r="BT132" s="21"/>
      <c r="BU132" s="6"/>
      <c r="BV132" s="6"/>
      <c r="BW132" s="6"/>
      <c r="BX132" s="6"/>
      <c r="BY132" s="21"/>
      <c r="BZ132" s="21"/>
      <c r="CA132" s="21"/>
      <c r="CB132" s="21"/>
      <c r="EI132" s="21"/>
      <c r="EJ132" s="21"/>
      <c r="EK132" s="21"/>
      <c r="EL132" s="21"/>
      <c r="EM132" s="6"/>
      <c r="EN132" s="6"/>
      <c r="EO132" s="6"/>
      <c r="EP132" s="6"/>
      <c r="EQ132" s="21"/>
      <c r="ER132" s="21"/>
      <c r="ES132" s="21"/>
      <c r="ET132" s="21"/>
    </row>
    <row r="133" spans="65:150" s="18" customFormat="1" x14ac:dyDescent="0.25">
      <c r="BM133" s="8"/>
      <c r="BN133" s="8"/>
      <c r="BO133" s="8"/>
      <c r="BP133" s="8"/>
      <c r="BQ133" s="21"/>
      <c r="BR133" s="21"/>
      <c r="BS133" s="21"/>
      <c r="BT133" s="21"/>
      <c r="BU133" s="6"/>
      <c r="BV133" s="6"/>
      <c r="BW133" s="6"/>
      <c r="BX133" s="6"/>
      <c r="BY133" s="21"/>
      <c r="BZ133" s="21"/>
      <c r="CA133" s="21"/>
      <c r="CB133" s="21"/>
      <c r="EI133" s="21"/>
      <c r="EJ133" s="21"/>
      <c r="EK133" s="21"/>
      <c r="EL133" s="21"/>
      <c r="EM133" s="6"/>
      <c r="EN133" s="6"/>
      <c r="EO133" s="6"/>
      <c r="EP133" s="6"/>
      <c r="EQ133" s="21"/>
      <c r="ER133" s="21"/>
      <c r="ES133" s="21"/>
      <c r="ET133" s="21"/>
    </row>
    <row r="134" spans="65:150" s="18" customFormat="1" x14ac:dyDescent="0.25">
      <c r="BM134" s="8"/>
      <c r="BN134" s="8"/>
      <c r="BO134" s="8"/>
      <c r="BP134" s="8"/>
      <c r="BQ134" s="21"/>
      <c r="BR134" s="21"/>
      <c r="BS134" s="21"/>
      <c r="BT134" s="21"/>
      <c r="BU134" s="6"/>
      <c r="BV134" s="6"/>
      <c r="BW134" s="6"/>
      <c r="BX134" s="6"/>
      <c r="BY134" s="21"/>
      <c r="BZ134" s="21"/>
      <c r="CA134" s="21"/>
      <c r="CB134" s="21"/>
      <c r="EI134" s="21"/>
      <c r="EJ134" s="21"/>
      <c r="EK134" s="21"/>
      <c r="EL134" s="21"/>
      <c r="EM134" s="6"/>
      <c r="EN134" s="6"/>
      <c r="EO134" s="6"/>
      <c r="EP134" s="6"/>
      <c r="EQ134" s="21"/>
      <c r="ER134" s="21"/>
      <c r="ES134" s="21"/>
      <c r="ET134" s="21"/>
    </row>
    <row r="135" spans="65:150" s="18" customFormat="1" x14ac:dyDescent="0.25">
      <c r="BM135" s="8"/>
      <c r="BN135" s="8"/>
      <c r="BO135" s="8"/>
      <c r="BP135" s="8"/>
      <c r="BQ135" s="21"/>
      <c r="BR135" s="21"/>
      <c r="BS135" s="21"/>
      <c r="BT135" s="21"/>
      <c r="BU135" s="6"/>
      <c r="BV135" s="6"/>
      <c r="BW135" s="6"/>
      <c r="BX135" s="6"/>
      <c r="BY135" s="21"/>
      <c r="BZ135" s="21"/>
      <c r="CA135" s="21"/>
      <c r="CB135" s="21"/>
      <c r="EI135" s="21"/>
      <c r="EJ135" s="21"/>
      <c r="EK135" s="21"/>
      <c r="EL135" s="21"/>
      <c r="EM135" s="6"/>
      <c r="EN135" s="6"/>
      <c r="EO135" s="6"/>
      <c r="EP135" s="6"/>
      <c r="EQ135" s="21"/>
      <c r="ER135" s="21"/>
      <c r="ES135" s="21"/>
      <c r="ET135" s="21"/>
    </row>
    <row r="136" spans="65:150" s="18" customFormat="1" x14ac:dyDescent="0.25">
      <c r="BM136" s="8"/>
      <c r="BN136" s="8"/>
      <c r="BO136" s="8"/>
      <c r="BP136" s="8"/>
      <c r="BQ136" s="21"/>
      <c r="BR136" s="21"/>
      <c r="BS136" s="21"/>
      <c r="BT136" s="21"/>
      <c r="BU136" s="6"/>
      <c r="BV136" s="6"/>
      <c r="BW136" s="6"/>
      <c r="BX136" s="6"/>
      <c r="BY136" s="21"/>
      <c r="BZ136" s="21"/>
      <c r="CA136" s="21"/>
      <c r="CB136" s="21"/>
      <c r="EI136" s="21"/>
      <c r="EJ136" s="21"/>
      <c r="EK136" s="21"/>
      <c r="EL136" s="21"/>
      <c r="EM136" s="6"/>
      <c r="EN136" s="6"/>
      <c r="EO136" s="6"/>
      <c r="EP136" s="6"/>
      <c r="EQ136" s="21"/>
      <c r="ER136" s="21"/>
      <c r="ES136" s="21"/>
      <c r="ET136" s="21"/>
    </row>
    <row r="137" spans="65:150" s="18" customFormat="1" x14ac:dyDescent="0.25">
      <c r="BM137" s="8"/>
      <c r="BN137" s="8"/>
      <c r="BO137" s="8"/>
      <c r="BP137" s="8"/>
      <c r="BQ137" s="21"/>
      <c r="BR137" s="21"/>
      <c r="BS137" s="21"/>
      <c r="BT137" s="21"/>
      <c r="BU137" s="6"/>
      <c r="BV137" s="6"/>
      <c r="BW137" s="6"/>
      <c r="BX137" s="6"/>
      <c r="BY137" s="21"/>
      <c r="BZ137" s="21"/>
      <c r="CA137" s="21"/>
      <c r="CB137" s="21"/>
      <c r="EI137" s="21"/>
      <c r="EJ137" s="21"/>
      <c r="EK137" s="21"/>
      <c r="EL137" s="21"/>
      <c r="EM137" s="6"/>
      <c r="EN137" s="6"/>
      <c r="EO137" s="6"/>
      <c r="EP137" s="6"/>
      <c r="EQ137" s="21"/>
      <c r="ER137" s="21"/>
      <c r="ES137" s="21"/>
      <c r="ET137" s="21"/>
    </row>
    <row r="138" spans="65:150" s="18" customFormat="1" x14ac:dyDescent="0.25">
      <c r="BM138" s="8"/>
      <c r="BN138" s="8"/>
      <c r="BO138" s="8"/>
      <c r="BP138" s="8"/>
      <c r="BQ138" s="21"/>
      <c r="BR138" s="21"/>
      <c r="BS138" s="21"/>
      <c r="BT138" s="21"/>
      <c r="BU138" s="6"/>
      <c r="BV138" s="6"/>
      <c r="BW138" s="6"/>
      <c r="BX138" s="6"/>
      <c r="BY138" s="21"/>
      <c r="BZ138" s="21"/>
      <c r="CA138" s="21"/>
      <c r="CB138" s="21"/>
      <c r="EI138" s="21"/>
      <c r="EJ138" s="21"/>
      <c r="EK138" s="21"/>
      <c r="EL138" s="21"/>
      <c r="EM138" s="6"/>
      <c r="EN138" s="6"/>
      <c r="EO138" s="6"/>
      <c r="EP138" s="6"/>
      <c r="EQ138" s="21"/>
      <c r="ER138" s="21"/>
      <c r="ES138" s="21"/>
      <c r="ET138" s="21"/>
    </row>
    <row r="139" spans="65:150" s="18" customFormat="1" x14ac:dyDescent="0.25">
      <c r="BM139" s="8"/>
      <c r="BN139" s="8"/>
      <c r="BO139" s="8"/>
      <c r="BP139" s="8"/>
      <c r="BQ139" s="21"/>
      <c r="BR139" s="21"/>
      <c r="BS139" s="21"/>
      <c r="BT139" s="21"/>
      <c r="BU139" s="6"/>
      <c r="BV139" s="6"/>
      <c r="BW139" s="6"/>
      <c r="BX139" s="6"/>
      <c r="BY139" s="21"/>
      <c r="BZ139" s="21"/>
      <c r="CA139" s="21"/>
      <c r="CB139" s="21"/>
      <c r="EI139" s="21"/>
      <c r="EJ139" s="21"/>
      <c r="EK139" s="21"/>
      <c r="EL139" s="21"/>
      <c r="EM139" s="6"/>
      <c r="EN139" s="6"/>
      <c r="EO139" s="6"/>
      <c r="EP139" s="6"/>
      <c r="EQ139" s="21"/>
      <c r="ER139" s="21"/>
      <c r="ES139" s="21"/>
      <c r="ET139" s="21"/>
    </row>
    <row r="140" spans="65:150" s="18" customFormat="1" x14ac:dyDescent="0.25">
      <c r="BM140" s="8"/>
      <c r="BN140" s="8"/>
      <c r="BO140" s="8"/>
      <c r="BP140" s="8"/>
      <c r="BQ140" s="21"/>
      <c r="BR140" s="21"/>
      <c r="BS140" s="21"/>
      <c r="BT140" s="21"/>
      <c r="BU140" s="6"/>
      <c r="BV140" s="6"/>
      <c r="BW140" s="6"/>
      <c r="BX140" s="6"/>
      <c r="BY140" s="21"/>
      <c r="BZ140" s="21"/>
      <c r="CA140" s="21"/>
      <c r="CB140" s="21"/>
      <c r="EI140" s="21"/>
      <c r="EJ140" s="21"/>
      <c r="EK140" s="21"/>
      <c r="EL140" s="21"/>
      <c r="EM140" s="6"/>
      <c r="EN140" s="6"/>
      <c r="EO140" s="6"/>
      <c r="EP140" s="6"/>
      <c r="EQ140" s="21"/>
      <c r="ER140" s="21"/>
      <c r="ES140" s="21"/>
      <c r="ET140" s="21"/>
    </row>
    <row r="141" spans="65:150" s="18" customFormat="1" x14ac:dyDescent="0.25">
      <c r="BM141" s="8"/>
      <c r="BN141" s="8"/>
      <c r="BO141" s="8"/>
      <c r="BP141" s="8"/>
      <c r="BQ141" s="21"/>
      <c r="BR141" s="21"/>
      <c r="BS141" s="21"/>
      <c r="BT141" s="21"/>
      <c r="BU141" s="6"/>
      <c r="BV141" s="6"/>
      <c r="BW141" s="6"/>
      <c r="BX141" s="6"/>
      <c r="BY141" s="21"/>
      <c r="BZ141" s="21"/>
      <c r="CA141" s="21"/>
      <c r="CB141" s="21"/>
      <c r="EI141" s="21"/>
      <c r="EJ141" s="21"/>
      <c r="EK141" s="21"/>
      <c r="EL141" s="21"/>
      <c r="EM141" s="6"/>
      <c r="EN141" s="6"/>
      <c r="EO141" s="6"/>
      <c r="EP141" s="6"/>
      <c r="EQ141" s="21"/>
      <c r="ER141" s="21"/>
      <c r="ES141" s="21"/>
      <c r="ET141" s="21"/>
    </row>
    <row r="142" spans="65:150" s="18" customFormat="1" x14ac:dyDescent="0.25">
      <c r="BM142" s="8"/>
      <c r="BN142" s="8"/>
      <c r="BO142" s="8"/>
      <c r="BP142" s="8"/>
      <c r="BQ142" s="21"/>
      <c r="BR142" s="21"/>
      <c r="BS142" s="21"/>
      <c r="BT142" s="21"/>
      <c r="BU142" s="6"/>
      <c r="BV142" s="6"/>
      <c r="BW142" s="6"/>
      <c r="BX142" s="6"/>
      <c r="BY142" s="21"/>
      <c r="BZ142" s="21"/>
      <c r="CA142" s="21"/>
      <c r="CB142" s="21"/>
      <c r="EI142" s="21"/>
      <c r="EJ142" s="21"/>
      <c r="EK142" s="21"/>
      <c r="EL142" s="21"/>
      <c r="EM142" s="6"/>
      <c r="EN142" s="6"/>
      <c r="EO142" s="6"/>
      <c r="EP142" s="6"/>
      <c r="EQ142" s="21"/>
      <c r="ER142" s="21"/>
      <c r="ES142" s="21"/>
      <c r="ET142" s="21"/>
    </row>
    <row r="143" spans="65:150" s="18" customFormat="1" x14ac:dyDescent="0.25">
      <c r="BM143" s="8"/>
      <c r="BN143" s="8"/>
      <c r="BO143" s="8"/>
      <c r="BP143" s="8"/>
      <c r="BQ143" s="21"/>
      <c r="BR143" s="21"/>
      <c r="BS143" s="21"/>
      <c r="BT143" s="21"/>
      <c r="BU143" s="6"/>
      <c r="BV143" s="6"/>
      <c r="BW143" s="6"/>
      <c r="BX143" s="6"/>
      <c r="BY143" s="21"/>
      <c r="BZ143" s="21"/>
      <c r="CA143" s="21"/>
      <c r="CB143" s="21"/>
      <c r="EI143" s="21"/>
      <c r="EJ143" s="21"/>
      <c r="EK143" s="21"/>
      <c r="EL143" s="21"/>
      <c r="EM143" s="6"/>
      <c r="EN143" s="6"/>
      <c r="EO143" s="6"/>
      <c r="EP143" s="6"/>
      <c r="EQ143" s="21"/>
      <c r="ER143" s="21"/>
      <c r="ES143" s="21"/>
      <c r="ET143" s="21"/>
    </row>
    <row r="144" spans="65:150" s="18" customFormat="1" x14ac:dyDescent="0.25">
      <c r="BM144" s="8"/>
      <c r="BN144" s="8"/>
      <c r="BO144" s="8"/>
      <c r="BP144" s="8"/>
      <c r="BQ144" s="21"/>
      <c r="BR144" s="21"/>
      <c r="BS144" s="21"/>
      <c r="BT144" s="21"/>
      <c r="BU144" s="6"/>
      <c r="BV144" s="6"/>
      <c r="BW144" s="6"/>
      <c r="BX144" s="6"/>
      <c r="BY144" s="21"/>
      <c r="BZ144" s="21"/>
      <c r="CA144" s="21"/>
      <c r="CB144" s="21"/>
      <c r="EI144" s="21"/>
      <c r="EJ144" s="21"/>
      <c r="EK144" s="21"/>
      <c r="EL144" s="21"/>
      <c r="EM144" s="6"/>
      <c r="EN144" s="6"/>
      <c r="EO144" s="6"/>
      <c r="EP144" s="6"/>
      <c r="EQ144" s="21"/>
      <c r="ER144" s="21"/>
      <c r="ES144" s="21"/>
      <c r="ET144" s="21"/>
    </row>
    <row r="145" spans="65:150" s="18" customFormat="1" x14ac:dyDescent="0.25">
      <c r="BM145" s="8"/>
      <c r="BN145" s="8"/>
      <c r="BO145" s="8"/>
      <c r="BP145" s="8"/>
      <c r="BQ145" s="21"/>
      <c r="BR145" s="21"/>
      <c r="BS145" s="21"/>
      <c r="BT145" s="21"/>
      <c r="BU145" s="6"/>
      <c r="BV145" s="6"/>
      <c r="BW145" s="6"/>
      <c r="BX145" s="6"/>
      <c r="BY145" s="21"/>
      <c r="BZ145" s="21"/>
      <c r="CA145" s="21"/>
      <c r="CB145" s="21"/>
      <c r="EI145" s="21"/>
      <c r="EJ145" s="21"/>
      <c r="EK145" s="21"/>
      <c r="EL145" s="21"/>
      <c r="EM145" s="6"/>
      <c r="EN145" s="6"/>
      <c r="EO145" s="6"/>
      <c r="EP145" s="6"/>
      <c r="EQ145" s="21"/>
      <c r="ER145" s="21"/>
      <c r="ES145" s="21"/>
      <c r="ET145" s="21"/>
    </row>
    <row r="146" spans="65:150" s="18" customFormat="1" x14ac:dyDescent="0.25">
      <c r="BM146" s="8"/>
      <c r="BN146" s="8"/>
      <c r="BO146" s="8"/>
      <c r="BP146" s="8"/>
      <c r="BQ146" s="21"/>
      <c r="BR146" s="21"/>
      <c r="BS146" s="21"/>
      <c r="BT146" s="21"/>
      <c r="BU146" s="6"/>
      <c r="BV146" s="6"/>
      <c r="BW146" s="6"/>
      <c r="BX146" s="6"/>
      <c r="BY146" s="21"/>
      <c r="BZ146" s="21"/>
      <c r="CA146" s="21"/>
      <c r="CB146" s="21"/>
      <c r="EI146" s="21"/>
      <c r="EJ146" s="21"/>
      <c r="EK146" s="21"/>
      <c r="EL146" s="21"/>
      <c r="EM146" s="6"/>
      <c r="EN146" s="6"/>
      <c r="EO146" s="6"/>
      <c r="EP146" s="6"/>
      <c r="EQ146" s="21"/>
      <c r="ER146" s="21"/>
      <c r="ES146" s="21"/>
      <c r="ET146" s="21"/>
    </row>
    <row r="147" spans="65:150" s="18" customFormat="1" x14ac:dyDescent="0.25">
      <c r="BM147" s="8"/>
      <c r="BN147" s="8"/>
      <c r="BO147" s="8"/>
      <c r="BP147" s="8"/>
      <c r="BQ147" s="21"/>
      <c r="BR147" s="21"/>
      <c r="BS147" s="21"/>
      <c r="BT147" s="21"/>
      <c r="BU147" s="6"/>
      <c r="BV147" s="6"/>
      <c r="BW147" s="6"/>
      <c r="BX147" s="6"/>
      <c r="BY147" s="21"/>
      <c r="BZ147" s="21"/>
      <c r="CA147" s="21"/>
      <c r="CB147" s="21"/>
      <c r="EI147" s="21"/>
      <c r="EJ147" s="21"/>
      <c r="EK147" s="21"/>
      <c r="EL147" s="21"/>
      <c r="EM147" s="6"/>
      <c r="EN147" s="6"/>
      <c r="EO147" s="6"/>
      <c r="EP147" s="6"/>
      <c r="EQ147" s="21"/>
      <c r="ER147" s="21"/>
      <c r="ES147" s="21"/>
      <c r="ET147" s="21"/>
    </row>
    <row r="148" spans="65:150" s="18" customFormat="1" x14ac:dyDescent="0.25">
      <c r="BM148" s="8"/>
      <c r="BN148" s="8"/>
      <c r="BO148" s="8"/>
      <c r="BP148" s="8"/>
      <c r="BQ148" s="21"/>
      <c r="BR148" s="21"/>
      <c r="BS148" s="21"/>
      <c r="BT148" s="21"/>
      <c r="BU148" s="6"/>
      <c r="BV148" s="6"/>
      <c r="BW148" s="6"/>
      <c r="BX148" s="6"/>
      <c r="BY148" s="21"/>
      <c r="BZ148" s="21"/>
      <c r="CA148" s="21"/>
      <c r="CB148" s="21"/>
      <c r="EI148" s="21"/>
      <c r="EJ148" s="21"/>
      <c r="EK148" s="21"/>
      <c r="EL148" s="21"/>
      <c r="EM148" s="6"/>
      <c r="EN148" s="6"/>
      <c r="EO148" s="6"/>
      <c r="EP148" s="6"/>
      <c r="EQ148" s="21"/>
      <c r="ER148" s="21"/>
      <c r="ES148" s="21"/>
      <c r="ET148" s="21"/>
    </row>
    <row r="149" spans="65:150" s="18" customFormat="1" x14ac:dyDescent="0.25">
      <c r="BM149" s="8"/>
      <c r="BN149" s="8"/>
      <c r="BO149" s="8"/>
      <c r="BP149" s="8"/>
      <c r="BQ149" s="21"/>
      <c r="BR149" s="21"/>
      <c r="BS149" s="21"/>
      <c r="BT149" s="21"/>
      <c r="BU149" s="6"/>
      <c r="BV149" s="6"/>
      <c r="BW149" s="6"/>
      <c r="BX149" s="6"/>
      <c r="BY149" s="21"/>
      <c r="BZ149" s="21"/>
      <c r="CA149" s="21"/>
      <c r="CB149" s="21"/>
      <c r="EI149" s="21"/>
      <c r="EJ149" s="21"/>
      <c r="EK149" s="21"/>
      <c r="EL149" s="21"/>
      <c r="EM149" s="6"/>
      <c r="EN149" s="6"/>
      <c r="EO149" s="6"/>
      <c r="EP149" s="6"/>
      <c r="EQ149" s="21"/>
      <c r="ER149" s="21"/>
      <c r="ES149" s="21"/>
      <c r="ET149" s="21"/>
    </row>
    <row r="150" spans="65:150" s="18" customFormat="1" x14ac:dyDescent="0.25">
      <c r="BM150" s="8"/>
      <c r="BN150" s="8"/>
      <c r="BO150" s="8"/>
      <c r="BP150" s="8"/>
      <c r="BQ150" s="21"/>
      <c r="BR150" s="21"/>
      <c r="BS150" s="21"/>
      <c r="BT150" s="21"/>
      <c r="BU150" s="6"/>
      <c r="BV150" s="6"/>
      <c r="BW150" s="6"/>
      <c r="BX150" s="6"/>
      <c r="BY150" s="21"/>
      <c r="BZ150" s="21"/>
      <c r="CA150" s="21"/>
      <c r="CB150" s="21"/>
      <c r="EI150" s="21"/>
      <c r="EJ150" s="21"/>
      <c r="EK150" s="21"/>
      <c r="EL150" s="21"/>
      <c r="EM150" s="6"/>
      <c r="EN150" s="6"/>
      <c r="EO150" s="6"/>
      <c r="EP150" s="6"/>
      <c r="EQ150" s="21"/>
      <c r="ER150" s="21"/>
      <c r="ES150" s="21"/>
      <c r="ET150" s="21"/>
    </row>
    <row r="151" spans="65:150" s="18" customFormat="1" x14ac:dyDescent="0.25">
      <c r="BM151" s="8"/>
      <c r="BN151" s="8"/>
      <c r="BO151" s="8"/>
      <c r="BP151" s="8"/>
      <c r="BQ151" s="21"/>
      <c r="BR151" s="21"/>
      <c r="BS151" s="21"/>
      <c r="BT151" s="21"/>
      <c r="BU151" s="6"/>
      <c r="BV151" s="6"/>
      <c r="BW151" s="6"/>
      <c r="BX151" s="6"/>
      <c r="BY151" s="21"/>
      <c r="BZ151" s="21"/>
      <c r="CA151" s="21"/>
      <c r="CB151" s="21"/>
      <c r="EI151" s="21"/>
      <c r="EJ151" s="21"/>
      <c r="EK151" s="21"/>
      <c r="EL151" s="21"/>
      <c r="EM151" s="6"/>
      <c r="EN151" s="6"/>
      <c r="EO151" s="6"/>
      <c r="EP151" s="6"/>
      <c r="EQ151" s="21"/>
      <c r="ER151" s="21"/>
      <c r="ES151" s="21"/>
      <c r="ET151" s="21"/>
    </row>
    <row r="152" spans="65:150" s="18" customFormat="1" x14ac:dyDescent="0.25">
      <c r="BM152" s="8"/>
      <c r="BN152" s="8"/>
      <c r="BO152" s="8"/>
      <c r="BP152" s="8"/>
      <c r="BQ152" s="21"/>
      <c r="BR152" s="21"/>
      <c r="BS152" s="21"/>
      <c r="BT152" s="21"/>
      <c r="BU152" s="6"/>
      <c r="BV152" s="6"/>
      <c r="BW152" s="6"/>
      <c r="BX152" s="6"/>
      <c r="BY152" s="21"/>
      <c r="BZ152" s="21"/>
      <c r="CA152" s="21"/>
      <c r="CB152" s="21"/>
      <c r="EI152" s="21"/>
      <c r="EJ152" s="21"/>
      <c r="EK152" s="21"/>
      <c r="EL152" s="21"/>
      <c r="EM152" s="6"/>
      <c r="EN152" s="6"/>
      <c r="EO152" s="6"/>
      <c r="EP152" s="6"/>
      <c r="EQ152" s="21"/>
      <c r="ER152" s="21"/>
      <c r="ES152" s="21"/>
      <c r="ET152" s="21"/>
    </row>
    <row r="153" spans="65:150" s="18" customFormat="1" x14ac:dyDescent="0.25">
      <c r="BM153" s="8"/>
      <c r="BN153" s="8"/>
      <c r="BO153" s="8"/>
      <c r="BP153" s="8"/>
      <c r="BQ153" s="21"/>
      <c r="BR153" s="21"/>
      <c r="BS153" s="21"/>
      <c r="BT153" s="21"/>
      <c r="BU153" s="6"/>
      <c r="BV153" s="6"/>
      <c r="BW153" s="6"/>
      <c r="BX153" s="6"/>
      <c r="BY153" s="21"/>
      <c r="BZ153" s="21"/>
      <c r="CA153" s="21"/>
      <c r="CB153" s="21"/>
      <c r="EI153" s="21"/>
      <c r="EJ153" s="21"/>
      <c r="EK153" s="21"/>
      <c r="EL153" s="21"/>
      <c r="EM153" s="6"/>
      <c r="EN153" s="6"/>
      <c r="EO153" s="6"/>
      <c r="EP153" s="6"/>
      <c r="EQ153" s="21"/>
      <c r="ER153" s="21"/>
      <c r="ES153" s="21"/>
      <c r="ET153" s="21"/>
    </row>
    <row r="154" spans="65:150" s="18" customFormat="1" x14ac:dyDescent="0.25">
      <c r="BM154" s="8"/>
      <c r="BN154" s="8"/>
      <c r="BO154" s="8"/>
      <c r="BP154" s="8"/>
      <c r="BQ154" s="21"/>
      <c r="BR154" s="21"/>
      <c r="BS154" s="21"/>
      <c r="BT154" s="21"/>
      <c r="BU154" s="6"/>
      <c r="BV154" s="6"/>
      <c r="BW154" s="6"/>
      <c r="BX154" s="6"/>
      <c r="BY154" s="21"/>
      <c r="BZ154" s="21"/>
      <c r="CA154" s="21"/>
      <c r="CB154" s="21"/>
      <c r="EI154" s="21"/>
      <c r="EJ154" s="21"/>
      <c r="EK154" s="21"/>
      <c r="EL154" s="21"/>
      <c r="EM154" s="6"/>
      <c r="EN154" s="6"/>
      <c r="EO154" s="6"/>
      <c r="EP154" s="6"/>
      <c r="EQ154" s="21"/>
      <c r="ER154" s="21"/>
      <c r="ES154" s="21"/>
      <c r="ET154" s="21"/>
    </row>
    <row r="155" spans="65:150" s="18" customFormat="1" x14ac:dyDescent="0.25">
      <c r="BM155" s="8"/>
      <c r="BN155" s="8"/>
      <c r="BO155" s="8"/>
      <c r="BP155" s="8"/>
      <c r="BQ155" s="21"/>
      <c r="BR155" s="21"/>
      <c r="BS155" s="21"/>
      <c r="BT155" s="21"/>
      <c r="BU155" s="6"/>
      <c r="BV155" s="6"/>
      <c r="BW155" s="6"/>
      <c r="BX155" s="6"/>
      <c r="BY155" s="21"/>
      <c r="BZ155" s="21"/>
      <c r="CA155" s="21"/>
      <c r="CB155" s="21"/>
      <c r="EI155" s="21"/>
      <c r="EJ155" s="21"/>
      <c r="EK155" s="21"/>
      <c r="EL155" s="21"/>
      <c r="EM155" s="6"/>
      <c r="EN155" s="6"/>
      <c r="EO155" s="6"/>
      <c r="EP155" s="6"/>
      <c r="EQ155" s="21"/>
      <c r="ER155" s="21"/>
      <c r="ES155" s="21"/>
      <c r="ET155" s="21"/>
    </row>
    <row r="156" spans="65:150" s="18" customFormat="1" x14ac:dyDescent="0.25">
      <c r="BM156" s="8"/>
      <c r="BN156" s="8"/>
      <c r="BO156" s="8"/>
      <c r="BP156" s="8"/>
      <c r="BQ156" s="21"/>
      <c r="BR156" s="21"/>
      <c r="BS156" s="21"/>
      <c r="BT156" s="21"/>
      <c r="BU156" s="6"/>
      <c r="BV156" s="6"/>
      <c r="BW156" s="6"/>
      <c r="BX156" s="6"/>
      <c r="BY156" s="21"/>
      <c r="BZ156" s="21"/>
      <c r="CA156" s="21"/>
      <c r="CB156" s="21"/>
      <c r="EI156" s="21"/>
      <c r="EJ156" s="21"/>
      <c r="EK156" s="21"/>
      <c r="EL156" s="21"/>
      <c r="EM156" s="6"/>
      <c r="EN156" s="6"/>
      <c r="EO156" s="6"/>
      <c r="EP156" s="6"/>
      <c r="EQ156" s="21"/>
      <c r="ER156" s="21"/>
      <c r="ES156" s="21"/>
      <c r="ET156" s="21"/>
    </row>
    <row r="157" spans="65:150" s="18" customFormat="1" x14ac:dyDescent="0.25">
      <c r="BM157" s="8"/>
      <c r="BN157" s="8"/>
      <c r="BO157" s="8"/>
      <c r="BP157" s="8"/>
      <c r="BQ157" s="21"/>
      <c r="BR157" s="21"/>
      <c r="BS157" s="21"/>
      <c r="BT157" s="21"/>
      <c r="BU157" s="6"/>
      <c r="BV157" s="6"/>
      <c r="BW157" s="6"/>
      <c r="BX157" s="6"/>
      <c r="BY157" s="21"/>
      <c r="BZ157" s="21"/>
      <c r="CA157" s="21"/>
      <c r="CB157" s="21"/>
      <c r="EI157" s="21"/>
      <c r="EJ157" s="21"/>
      <c r="EK157" s="21"/>
      <c r="EL157" s="21"/>
      <c r="EM157" s="6"/>
      <c r="EN157" s="6"/>
      <c r="EO157" s="6"/>
      <c r="EP157" s="6"/>
      <c r="EQ157" s="21"/>
      <c r="ER157" s="21"/>
      <c r="ES157" s="21"/>
      <c r="ET157" s="21"/>
    </row>
    <row r="158" spans="65:150" s="18" customFormat="1" x14ac:dyDescent="0.25">
      <c r="BM158" s="8"/>
      <c r="BN158" s="8"/>
      <c r="BO158" s="8"/>
      <c r="BP158" s="8"/>
      <c r="BQ158" s="21"/>
      <c r="BR158" s="21"/>
      <c r="BS158" s="21"/>
      <c r="BT158" s="21"/>
      <c r="BU158" s="6"/>
      <c r="BV158" s="6"/>
      <c r="BW158" s="6"/>
      <c r="BX158" s="6"/>
      <c r="BY158" s="21"/>
      <c r="BZ158" s="21"/>
      <c r="CA158" s="21"/>
      <c r="CB158" s="21"/>
      <c r="EI158" s="21"/>
      <c r="EJ158" s="21"/>
      <c r="EK158" s="21"/>
      <c r="EL158" s="21"/>
      <c r="EM158" s="6"/>
      <c r="EN158" s="6"/>
      <c r="EO158" s="6"/>
      <c r="EP158" s="6"/>
      <c r="EQ158" s="21"/>
      <c r="ER158" s="21"/>
      <c r="ES158" s="21"/>
      <c r="ET158" s="21"/>
    </row>
    <row r="159" spans="65:150" s="18" customFormat="1" x14ac:dyDescent="0.25">
      <c r="BM159" s="8"/>
      <c r="BN159" s="8"/>
      <c r="BO159" s="8"/>
      <c r="BP159" s="8"/>
      <c r="BQ159" s="21"/>
      <c r="BR159" s="21"/>
      <c r="BS159" s="21"/>
      <c r="BT159" s="21"/>
      <c r="BU159" s="6"/>
      <c r="BV159" s="6"/>
      <c r="BW159" s="6"/>
      <c r="BX159" s="6"/>
      <c r="BY159" s="21"/>
      <c r="BZ159" s="21"/>
      <c r="CA159" s="21"/>
      <c r="CB159" s="21"/>
      <c r="EI159" s="21"/>
      <c r="EJ159" s="21"/>
      <c r="EK159" s="21"/>
      <c r="EL159" s="21"/>
      <c r="EM159" s="6"/>
      <c r="EN159" s="6"/>
      <c r="EO159" s="6"/>
      <c r="EP159" s="6"/>
      <c r="EQ159" s="21"/>
      <c r="ER159" s="21"/>
      <c r="ES159" s="21"/>
      <c r="ET159" s="21"/>
    </row>
    <row r="160" spans="65:150" s="18" customFormat="1" x14ac:dyDescent="0.25">
      <c r="BM160" s="8"/>
      <c r="BN160" s="8"/>
      <c r="BO160" s="8"/>
      <c r="BP160" s="8"/>
      <c r="BQ160" s="21"/>
      <c r="BR160" s="21"/>
      <c r="BS160" s="21"/>
      <c r="BT160" s="21"/>
      <c r="BU160" s="6"/>
      <c r="BV160" s="6"/>
      <c r="BW160" s="6"/>
      <c r="BX160" s="6"/>
      <c r="BY160" s="21"/>
      <c r="BZ160" s="21"/>
      <c r="CA160" s="21"/>
      <c r="CB160" s="21"/>
      <c r="EI160" s="21"/>
      <c r="EJ160" s="21"/>
      <c r="EK160" s="21"/>
      <c r="EL160" s="21"/>
      <c r="EM160" s="6"/>
      <c r="EN160" s="6"/>
      <c r="EO160" s="6"/>
      <c r="EP160" s="6"/>
      <c r="EQ160" s="21"/>
      <c r="ER160" s="21"/>
      <c r="ES160" s="21"/>
      <c r="ET160" s="21"/>
    </row>
    <row r="161" spans="65:150" s="18" customFormat="1" x14ac:dyDescent="0.25">
      <c r="BM161" s="8"/>
      <c r="BN161" s="8"/>
      <c r="BO161" s="8"/>
      <c r="BP161" s="8"/>
      <c r="BQ161" s="21"/>
      <c r="BR161" s="21"/>
      <c r="BS161" s="21"/>
      <c r="BT161" s="21"/>
      <c r="BU161" s="6"/>
      <c r="BV161" s="6"/>
      <c r="BW161" s="6"/>
      <c r="BX161" s="6"/>
      <c r="BY161" s="21"/>
      <c r="BZ161" s="21"/>
      <c r="CA161" s="21"/>
      <c r="CB161" s="21"/>
      <c r="EI161" s="21"/>
      <c r="EJ161" s="21"/>
      <c r="EK161" s="21"/>
      <c r="EL161" s="21"/>
      <c r="EM161" s="6"/>
      <c r="EN161" s="6"/>
      <c r="EO161" s="6"/>
      <c r="EP161" s="6"/>
      <c r="EQ161" s="21"/>
      <c r="ER161" s="21"/>
      <c r="ES161" s="21"/>
      <c r="ET161" s="21"/>
    </row>
    <row r="162" spans="65:150" s="18" customFormat="1" x14ac:dyDescent="0.25">
      <c r="BM162" s="8"/>
      <c r="BN162" s="8"/>
      <c r="BO162" s="8"/>
      <c r="BP162" s="8"/>
      <c r="BQ162" s="21"/>
      <c r="BR162" s="21"/>
      <c r="BS162" s="21"/>
      <c r="BT162" s="21"/>
      <c r="BU162" s="6"/>
      <c r="BV162" s="6"/>
      <c r="BW162" s="6"/>
      <c r="BX162" s="6"/>
      <c r="BY162" s="21"/>
      <c r="BZ162" s="21"/>
      <c r="CA162" s="21"/>
      <c r="CB162" s="21"/>
      <c r="EI162" s="21"/>
      <c r="EJ162" s="21"/>
      <c r="EK162" s="21"/>
      <c r="EL162" s="21"/>
      <c r="EM162" s="6"/>
      <c r="EN162" s="6"/>
      <c r="EO162" s="6"/>
      <c r="EP162" s="6"/>
      <c r="EQ162" s="21"/>
      <c r="ER162" s="21"/>
      <c r="ES162" s="21"/>
      <c r="ET162" s="21"/>
    </row>
    <row r="163" spans="65:150" s="18" customFormat="1" x14ac:dyDescent="0.25">
      <c r="BM163" s="8"/>
      <c r="BN163" s="8"/>
      <c r="BO163" s="8"/>
      <c r="BP163" s="8"/>
      <c r="BQ163" s="21"/>
      <c r="BR163" s="21"/>
      <c r="BS163" s="21"/>
      <c r="BT163" s="21"/>
      <c r="BU163" s="6"/>
      <c r="BV163" s="6"/>
      <c r="BW163" s="6"/>
      <c r="BX163" s="6"/>
      <c r="BY163" s="21"/>
      <c r="BZ163" s="21"/>
      <c r="CA163" s="21"/>
      <c r="CB163" s="21"/>
      <c r="EI163" s="21"/>
      <c r="EJ163" s="21"/>
      <c r="EK163" s="21"/>
      <c r="EL163" s="21"/>
      <c r="EM163" s="6"/>
      <c r="EN163" s="6"/>
      <c r="EO163" s="6"/>
      <c r="EP163" s="6"/>
      <c r="EQ163" s="21"/>
      <c r="ER163" s="21"/>
      <c r="ES163" s="21"/>
      <c r="ET163" s="21"/>
    </row>
    <row r="164" spans="65:150" s="18" customFormat="1" x14ac:dyDescent="0.25">
      <c r="BM164" s="8"/>
      <c r="BN164" s="8"/>
      <c r="BO164" s="8"/>
      <c r="BP164" s="8"/>
      <c r="BQ164" s="21"/>
      <c r="BR164" s="21"/>
      <c r="BS164" s="21"/>
      <c r="BT164" s="21"/>
      <c r="BU164" s="6"/>
      <c r="BV164" s="6"/>
      <c r="BW164" s="6"/>
      <c r="BX164" s="6"/>
      <c r="BY164" s="21"/>
      <c r="BZ164" s="21"/>
      <c r="CA164" s="21"/>
      <c r="CB164" s="21"/>
      <c r="EI164" s="21"/>
      <c r="EJ164" s="21"/>
      <c r="EK164" s="21"/>
      <c r="EL164" s="21"/>
      <c r="EM164" s="6"/>
      <c r="EN164" s="6"/>
      <c r="EO164" s="6"/>
      <c r="EP164" s="6"/>
      <c r="EQ164" s="21"/>
      <c r="ER164" s="21"/>
      <c r="ES164" s="21"/>
      <c r="ET164" s="21"/>
    </row>
    <row r="165" spans="65:150" s="18" customFormat="1" x14ac:dyDescent="0.25">
      <c r="BM165" s="8"/>
      <c r="BN165" s="8"/>
      <c r="BO165" s="8"/>
      <c r="BP165" s="8"/>
      <c r="BQ165" s="21"/>
      <c r="BR165" s="21"/>
      <c r="BS165" s="21"/>
      <c r="BT165" s="21"/>
      <c r="BU165" s="6"/>
      <c r="BV165" s="6"/>
      <c r="BW165" s="6"/>
      <c r="BX165" s="6"/>
      <c r="BY165" s="21"/>
      <c r="BZ165" s="21"/>
      <c r="CA165" s="21"/>
      <c r="CB165" s="21"/>
      <c r="EI165" s="21"/>
      <c r="EJ165" s="21"/>
      <c r="EK165" s="21"/>
      <c r="EL165" s="21"/>
      <c r="EM165" s="6"/>
      <c r="EN165" s="6"/>
      <c r="EO165" s="6"/>
      <c r="EP165" s="6"/>
      <c r="EQ165" s="21"/>
      <c r="ER165" s="21"/>
      <c r="ES165" s="21"/>
      <c r="ET165" s="21"/>
    </row>
    <row r="166" spans="65:150" s="18" customFormat="1" x14ac:dyDescent="0.25">
      <c r="BM166" s="8"/>
      <c r="BN166" s="8"/>
      <c r="BO166" s="8"/>
      <c r="BP166" s="8"/>
      <c r="BQ166" s="21"/>
      <c r="BR166" s="21"/>
      <c r="BS166" s="21"/>
      <c r="BT166" s="21"/>
      <c r="BU166" s="6"/>
      <c r="BV166" s="6"/>
      <c r="BW166" s="6"/>
      <c r="BX166" s="6"/>
      <c r="BY166" s="21"/>
      <c r="BZ166" s="21"/>
      <c r="CA166" s="21"/>
      <c r="CB166" s="21"/>
      <c r="EI166" s="21"/>
      <c r="EJ166" s="21"/>
      <c r="EK166" s="21"/>
      <c r="EL166" s="21"/>
      <c r="EM166" s="6"/>
      <c r="EN166" s="6"/>
      <c r="EO166" s="6"/>
      <c r="EP166" s="6"/>
      <c r="EQ166" s="21"/>
      <c r="ER166" s="21"/>
      <c r="ES166" s="21"/>
      <c r="ET166" s="21"/>
    </row>
    <row r="167" spans="65:150" s="18" customFormat="1" x14ac:dyDescent="0.25">
      <c r="BM167" s="8"/>
      <c r="BN167" s="8"/>
      <c r="BO167" s="8"/>
      <c r="BP167" s="8"/>
      <c r="BQ167" s="21"/>
      <c r="BR167" s="21"/>
      <c r="BS167" s="21"/>
      <c r="BT167" s="21"/>
      <c r="BU167" s="6"/>
      <c r="BV167" s="6"/>
      <c r="BW167" s="6"/>
      <c r="BX167" s="6"/>
      <c r="BY167" s="21"/>
      <c r="BZ167" s="21"/>
      <c r="CA167" s="21"/>
      <c r="CB167" s="21"/>
      <c r="EI167" s="21"/>
      <c r="EJ167" s="21"/>
      <c r="EK167" s="21"/>
      <c r="EL167" s="21"/>
      <c r="EM167" s="6"/>
      <c r="EN167" s="6"/>
      <c r="EO167" s="6"/>
      <c r="EP167" s="6"/>
      <c r="EQ167" s="21"/>
      <c r="ER167" s="21"/>
      <c r="ES167" s="21"/>
      <c r="ET167" s="21"/>
    </row>
    <row r="168" spans="65:150" s="18" customFormat="1" x14ac:dyDescent="0.25">
      <c r="BM168" s="8"/>
      <c r="BN168" s="8"/>
      <c r="BO168" s="8"/>
      <c r="BP168" s="8"/>
      <c r="BQ168" s="21"/>
      <c r="BR168" s="21"/>
      <c r="BS168" s="21"/>
      <c r="BT168" s="21"/>
      <c r="BU168" s="6"/>
      <c r="BV168" s="6"/>
      <c r="BW168" s="6"/>
      <c r="BX168" s="6"/>
      <c r="BY168" s="21"/>
      <c r="BZ168" s="21"/>
      <c r="CA168" s="21"/>
      <c r="CB168" s="21"/>
      <c r="EI168" s="21"/>
      <c r="EJ168" s="21"/>
      <c r="EK168" s="21"/>
      <c r="EL168" s="21"/>
      <c r="EM168" s="6"/>
      <c r="EN168" s="6"/>
      <c r="EO168" s="6"/>
      <c r="EP168" s="6"/>
      <c r="EQ168" s="21"/>
      <c r="ER168" s="21"/>
      <c r="ES168" s="21"/>
      <c r="ET168" s="21"/>
    </row>
    <row r="169" spans="65:150" s="18" customFormat="1" x14ac:dyDescent="0.25">
      <c r="BM169" s="8"/>
      <c r="BN169" s="8"/>
      <c r="BO169" s="8"/>
      <c r="BP169" s="8"/>
      <c r="BQ169" s="21"/>
      <c r="BR169" s="21"/>
      <c r="BS169" s="21"/>
      <c r="BT169" s="21"/>
      <c r="BU169" s="6"/>
      <c r="BV169" s="6"/>
      <c r="BW169" s="6"/>
      <c r="BX169" s="6"/>
      <c r="BY169" s="21"/>
      <c r="BZ169" s="21"/>
      <c r="CA169" s="21"/>
      <c r="CB169" s="21"/>
      <c r="EI169" s="21"/>
      <c r="EJ169" s="21"/>
      <c r="EK169" s="21"/>
      <c r="EL169" s="21"/>
      <c r="EM169" s="6"/>
      <c r="EN169" s="6"/>
      <c r="EO169" s="6"/>
      <c r="EP169" s="6"/>
      <c r="EQ169" s="21"/>
      <c r="ER169" s="21"/>
      <c r="ES169" s="21"/>
      <c r="ET169" s="21"/>
    </row>
    <row r="170" spans="65:150" s="18" customFormat="1" x14ac:dyDescent="0.25">
      <c r="BM170" s="8"/>
      <c r="BN170" s="8"/>
      <c r="BO170" s="8"/>
      <c r="BP170" s="8"/>
      <c r="BQ170" s="21"/>
      <c r="BR170" s="21"/>
      <c r="BS170" s="21"/>
      <c r="BT170" s="21"/>
      <c r="BU170" s="6"/>
      <c r="BV170" s="6"/>
      <c r="BW170" s="6"/>
      <c r="BX170" s="6"/>
      <c r="BY170" s="21"/>
      <c r="BZ170" s="21"/>
      <c r="CA170" s="21"/>
      <c r="CB170" s="21"/>
      <c r="EI170" s="21"/>
      <c r="EJ170" s="21"/>
      <c r="EK170" s="21"/>
      <c r="EL170" s="21"/>
      <c r="EM170" s="6"/>
      <c r="EN170" s="6"/>
      <c r="EO170" s="6"/>
      <c r="EP170" s="6"/>
      <c r="EQ170" s="21"/>
      <c r="ER170" s="21"/>
      <c r="ES170" s="21"/>
      <c r="ET170" s="21"/>
    </row>
    <row r="171" spans="65:150" s="18" customFormat="1" x14ac:dyDescent="0.25">
      <c r="BM171" s="8"/>
      <c r="BN171" s="8"/>
      <c r="BO171" s="8"/>
      <c r="BP171" s="8"/>
      <c r="BQ171" s="21"/>
      <c r="BR171" s="21"/>
      <c r="BS171" s="21"/>
      <c r="BT171" s="21"/>
      <c r="BU171" s="6"/>
      <c r="BV171" s="6"/>
      <c r="BW171" s="6"/>
      <c r="BX171" s="6"/>
      <c r="BY171" s="21"/>
      <c r="BZ171" s="21"/>
      <c r="CA171" s="21"/>
      <c r="CB171" s="21"/>
      <c r="EI171" s="21"/>
      <c r="EJ171" s="21"/>
      <c r="EK171" s="21"/>
      <c r="EL171" s="21"/>
      <c r="EM171" s="6"/>
      <c r="EN171" s="6"/>
      <c r="EO171" s="6"/>
      <c r="EP171" s="6"/>
      <c r="EQ171" s="21"/>
      <c r="ER171" s="21"/>
      <c r="ES171" s="21"/>
      <c r="ET171" s="21"/>
    </row>
    <row r="172" spans="65:150" s="18" customFormat="1" x14ac:dyDescent="0.25">
      <c r="BM172" s="8"/>
      <c r="BN172" s="8"/>
      <c r="BO172" s="8"/>
      <c r="BP172" s="8"/>
      <c r="BQ172" s="21"/>
      <c r="BR172" s="21"/>
      <c r="BS172" s="21"/>
      <c r="BT172" s="21"/>
      <c r="BU172" s="6"/>
      <c r="BV172" s="6"/>
      <c r="BW172" s="6"/>
      <c r="BX172" s="6"/>
      <c r="BY172" s="21"/>
      <c r="BZ172" s="21"/>
      <c r="CA172" s="21"/>
      <c r="CB172" s="21"/>
      <c r="EI172" s="21"/>
      <c r="EJ172" s="21"/>
      <c r="EK172" s="21"/>
      <c r="EL172" s="21"/>
      <c r="EM172" s="6"/>
      <c r="EN172" s="6"/>
      <c r="EO172" s="6"/>
      <c r="EP172" s="6"/>
      <c r="EQ172" s="21"/>
      <c r="ER172" s="21"/>
      <c r="ES172" s="21"/>
      <c r="ET172" s="21"/>
    </row>
    <row r="173" spans="65:150" s="18" customFormat="1" x14ac:dyDescent="0.25">
      <c r="BM173" s="8"/>
      <c r="BN173" s="8"/>
      <c r="BO173" s="8"/>
      <c r="BP173" s="8"/>
      <c r="BQ173" s="21"/>
      <c r="BR173" s="21"/>
      <c r="BS173" s="21"/>
      <c r="BT173" s="21"/>
      <c r="BU173" s="6"/>
      <c r="BV173" s="6"/>
      <c r="BW173" s="6"/>
      <c r="BX173" s="6"/>
      <c r="BY173" s="21"/>
      <c r="BZ173" s="21"/>
      <c r="CA173" s="21"/>
      <c r="CB173" s="21"/>
      <c r="EI173" s="21"/>
      <c r="EJ173" s="21"/>
      <c r="EK173" s="21"/>
      <c r="EL173" s="21"/>
      <c r="EM173" s="6"/>
      <c r="EN173" s="6"/>
      <c r="EO173" s="6"/>
      <c r="EP173" s="6"/>
      <c r="EQ173" s="21"/>
      <c r="ER173" s="21"/>
      <c r="ES173" s="21"/>
      <c r="ET173" s="21"/>
    </row>
    <row r="174" spans="65:150" s="18" customFormat="1" x14ac:dyDescent="0.25">
      <c r="BM174" s="8"/>
      <c r="BN174" s="8"/>
      <c r="BO174" s="8"/>
      <c r="BP174" s="8"/>
      <c r="BQ174" s="21"/>
      <c r="BR174" s="21"/>
      <c r="BS174" s="21"/>
      <c r="BT174" s="21"/>
      <c r="BU174" s="6"/>
      <c r="BV174" s="6"/>
      <c r="BW174" s="6"/>
      <c r="BX174" s="6"/>
      <c r="BY174" s="21"/>
      <c r="BZ174" s="21"/>
      <c r="CA174" s="21"/>
      <c r="CB174" s="21"/>
      <c r="EI174" s="21"/>
      <c r="EJ174" s="21"/>
      <c r="EK174" s="21"/>
      <c r="EL174" s="21"/>
      <c r="EM174" s="6"/>
      <c r="EN174" s="6"/>
      <c r="EO174" s="6"/>
      <c r="EP174" s="6"/>
      <c r="EQ174" s="21"/>
      <c r="ER174" s="21"/>
      <c r="ES174" s="21"/>
      <c r="ET174" s="21"/>
    </row>
    <row r="175" spans="65:150" s="18" customFormat="1" x14ac:dyDescent="0.25">
      <c r="BM175" s="8"/>
      <c r="BN175" s="8"/>
      <c r="BO175" s="8"/>
      <c r="BP175" s="8"/>
      <c r="BQ175" s="21"/>
      <c r="BR175" s="21"/>
      <c r="BS175" s="21"/>
      <c r="BT175" s="21"/>
      <c r="BU175" s="6"/>
      <c r="BV175" s="6"/>
      <c r="BW175" s="6"/>
      <c r="BX175" s="6"/>
      <c r="BY175" s="21"/>
      <c r="BZ175" s="21"/>
      <c r="CA175" s="21"/>
      <c r="CB175" s="21"/>
      <c r="EI175" s="21"/>
      <c r="EJ175" s="21"/>
      <c r="EK175" s="21"/>
      <c r="EL175" s="21"/>
      <c r="EM175" s="6"/>
      <c r="EN175" s="6"/>
      <c r="EO175" s="6"/>
      <c r="EP175" s="6"/>
      <c r="EQ175" s="21"/>
      <c r="ER175" s="21"/>
      <c r="ES175" s="21"/>
      <c r="ET175" s="21"/>
    </row>
    <row r="176" spans="65:150" s="18" customFormat="1" x14ac:dyDescent="0.25">
      <c r="BM176" s="8"/>
      <c r="BN176" s="8"/>
      <c r="BO176" s="8"/>
      <c r="BP176" s="8"/>
      <c r="BQ176" s="21"/>
      <c r="BR176" s="21"/>
      <c r="BS176" s="21"/>
      <c r="BT176" s="21"/>
      <c r="BU176" s="6"/>
      <c r="BV176" s="6"/>
      <c r="BW176" s="6"/>
      <c r="BX176" s="6"/>
      <c r="BY176" s="21"/>
      <c r="BZ176" s="21"/>
      <c r="CA176" s="21"/>
      <c r="CB176" s="21"/>
      <c r="EI176" s="21"/>
      <c r="EJ176" s="21"/>
      <c r="EK176" s="21"/>
      <c r="EL176" s="21"/>
      <c r="EM176" s="6"/>
      <c r="EN176" s="6"/>
      <c r="EO176" s="6"/>
      <c r="EP176" s="6"/>
      <c r="EQ176" s="21"/>
      <c r="ER176" s="21"/>
      <c r="ES176" s="21"/>
      <c r="ET176" s="21"/>
    </row>
    <row r="177" spans="65:150" s="18" customFormat="1" x14ac:dyDescent="0.25">
      <c r="BM177" s="8"/>
      <c r="BN177" s="8"/>
      <c r="BO177" s="8"/>
      <c r="BP177" s="8"/>
      <c r="BQ177" s="21"/>
      <c r="BR177" s="21"/>
      <c r="BS177" s="21"/>
      <c r="BT177" s="21"/>
      <c r="BU177" s="6"/>
      <c r="BV177" s="6"/>
      <c r="BW177" s="6"/>
      <c r="BX177" s="6"/>
      <c r="BY177" s="21"/>
      <c r="BZ177" s="21"/>
      <c r="CA177" s="21"/>
      <c r="CB177" s="21"/>
      <c r="EI177" s="21"/>
      <c r="EJ177" s="21"/>
      <c r="EK177" s="21"/>
      <c r="EL177" s="21"/>
      <c r="EM177" s="6"/>
      <c r="EN177" s="6"/>
      <c r="EO177" s="6"/>
      <c r="EP177" s="6"/>
      <c r="EQ177" s="21"/>
      <c r="ER177" s="21"/>
      <c r="ES177" s="21"/>
      <c r="ET177" s="21"/>
    </row>
    <row r="178" spans="65:150" s="18" customFormat="1" x14ac:dyDescent="0.25">
      <c r="BM178" s="8"/>
      <c r="BN178" s="8"/>
      <c r="BO178" s="8"/>
      <c r="BP178" s="8"/>
      <c r="BQ178" s="21"/>
      <c r="BR178" s="21"/>
      <c r="BS178" s="21"/>
      <c r="BT178" s="21"/>
      <c r="BU178" s="6"/>
      <c r="BV178" s="6"/>
      <c r="BW178" s="6"/>
      <c r="BX178" s="6"/>
      <c r="BY178" s="21"/>
      <c r="BZ178" s="21"/>
      <c r="CA178" s="21"/>
      <c r="CB178" s="21"/>
      <c r="EI178" s="21"/>
      <c r="EJ178" s="21"/>
      <c r="EK178" s="21"/>
      <c r="EL178" s="21"/>
      <c r="EM178" s="6"/>
      <c r="EN178" s="6"/>
      <c r="EO178" s="6"/>
      <c r="EP178" s="6"/>
      <c r="EQ178" s="21"/>
      <c r="ER178" s="21"/>
      <c r="ES178" s="21"/>
      <c r="ET178" s="21"/>
    </row>
    <row r="179" spans="65:150" s="18" customFormat="1" x14ac:dyDescent="0.25">
      <c r="BM179" s="8"/>
      <c r="BN179" s="8"/>
      <c r="BO179" s="8"/>
      <c r="BP179" s="8"/>
      <c r="BQ179" s="21"/>
      <c r="BR179" s="21"/>
      <c r="BS179" s="21"/>
      <c r="BT179" s="21"/>
      <c r="BU179" s="6"/>
      <c r="BV179" s="6"/>
      <c r="BW179" s="6"/>
      <c r="BX179" s="6"/>
      <c r="BY179" s="21"/>
      <c r="BZ179" s="21"/>
      <c r="CA179" s="21"/>
      <c r="CB179" s="21"/>
      <c r="EI179" s="21"/>
      <c r="EJ179" s="21"/>
      <c r="EK179" s="21"/>
      <c r="EL179" s="21"/>
      <c r="EM179" s="6"/>
      <c r="EN179" s="6"/>
      <c r="EO179" s="6"/>
      <c r="EP179" s="6"/>
      <c r="EQ179" s="21"/>
      <c r="ER179" s="21"/>
      <c r="ES179" s="21"/>
      <c r="ET179" s="21"/>
    </row>
    <row r="180" spans="65:150" s="18" customFormat="1" x14ac:dyDescent="0.25">
      <c r="BM180" s="8"/>
      <c r="BN180" s="8"/>
      <c r="BO180" s="8"/>
      <c r="BP180" s="8"/>
      <c r="BQ180" s="21"/>
      <c r="BR180" s="21"/>
      <c r="BS180" s="21"/>
      <c r="BT180" s="21"/>
      <c r="BU180" s="6"/>
      <c r="BV180" s="6"/>
      <c r="BW180" s="6"/>
      <c r="BX180" s="6"/>
      <c r="BY180" s="21"/>
      <c r="BZ180" s="21"/>
      <c r="CA180" s="21"/>
      <c r="CB180" s="21"/>
      <c r="EI180" s="21"/>
      <c r="EJ180" s="21"/>
      <c r="EK180" s="21"/>
      <c r="EL180" s="21"/>
      <c r="EM180" s="6"/>
      <c r="EN180" s="6"/>
      <c r="EO180" s="6"/>
      <c r="EP180" s="6"/>
      <c r="EQ180" s="21"/>
      <c r="ER180" s="21"/>
      <c r="ES180" s="21"/>
      <c r="ET180" s="21"/>
    </row>
    <row r="181" spans="65:150" s="18" customFormat="1" x14ac:dyDescent="0.25">
      <c r="BM181" s="8"/>
      <c r="BN181" s="8"/>
      <c r="BO181" s="8"/>
      <c r="BP181" s="8"/>
      <c r="BQ181" s="21"/>
      <c r="BR181" s="21"/>
      <c r="BS181" s="21"/>
      <c r="BT181" s="21"/>
      <c r="BU181" s="6"/>
      <c r="BV181" s="6"/>
      <c r="BW181" s="6"/>
      <c r="BX181" s="6"/>
      <c r="BY181" s="21"/>
      <c r="BZ181" s="21"/>
      <c r="CA181" s="21"/>
      <c r="CB181" s="21"/>
      <c r="EI181" s="21"/>
      <c r="EJ181" s="21"/>
      <c r="EK181" s="21"/>
      <c r="EL181" s="21"/>
      <c r="EM181" s="6"/>
      <c r="EN181" s="6"/>
      <c r="EO181" s="6"/>
      <c r="EP181" s="6"/>
      <c r="EQ181" s="21"/>
      <c r="ER181" s="21"/>
      <c r="ES181" s="21"/>
      <c r="ET181" s="21"/>
    </row>
    <row r="182" spans="65:150" s="18" customFormat="1" x14ac:dyDescent="0.25">
      <c r="BM182" s="8"/>
      <c r="BN182" s="8"/>
      <c r="BO182" s="8"/>
      <c r="BP182" s="8"/>
      <c r="BQ182" s="21"/>
      <c r="BR182" s="21"/>
      <c r="BS182" s="21"/>
      <c r="BT182" s="21"/>
      <c r="BU182" s="6"/>
      <c r="BV182" s="6"/>
      <c r="BW182" s="6"/>
      <c r="BX182" s="6"/>
      <c r="BY182" s="21"/>
      <c r="BZ182" s="21"/>
      <c r="CA182" s="21"/>
      <c r="CB182" s="21"/>
      <c r="EI182" s="21"/>
      <c r="EJ182" s="21"/>
      <c r="EK182" s="21"/>
      <c r="EL182" s="21"/>
      <c r="EM182" s="6"/>
      <c r="EN182" s="6"/>
      <c r="EO182" s="6"/>
      <c r="EP182" s="6"/>
      <c r="EQ182" s="21"/>
      <c r="ER182" s="21"/>
      <c r="ES182" s="21"/>
      <c r="ET182" s="21"/>
    </row>
    <row r="183" spans="65:150" s="18" customFormat="1" x14ac:dyDescent="0.25">
      <c r="BM183" s="8"/>
      <c r="BN183" s="8"/>
      <c r="BO183" s="8"/>
      <c r="BP183" s="8"/>
      <c r="BQ183" s="21"/>
      <c r="BR183" s="21"/>
      <c r="BS183" s="21"/>
      <c r="BT183" s="21"/>
      <c r="BU183" s="6"/>
      <c r="BV183" s="6"/>
      <c r="BW183" s="6"/>
      <c r="BX183" s="6"/>
      <c r="BY183" s="21"/>
      <c r="BZ183" s="21"/>
      <c r="CA183" s="21"/>
      <c r="CB183" s="21"/>
      <c r="EI183" s="21"/>
      <c r="EJ183" s="21"/>
      <c r="EK183" s="21"/>
      <c r="EL183" s="21"/>
      <c r="EM183" s="6"/>
      <c r="EN183" s="6"/>
      <c r="EO183" s="6"/>
      <c r="EP183" s="6"/>
      <c r="EQ183" s="21"/>
      <c r="ER183" s="21"/>
      <c r="ES183" s="21"/>
      <c r="ET183" s="21"/>
    </row>
    <row r="184" spans="65:150" s="18" customFormat="1" x14ac:dyDescent="0.25">
      <c r="BM184" s="8"/>
      <c r="BN184" s="8"/>
      <c r="BO184" s="8"/>
      <c r="BP184" s="8"/>
      <c r="BQ184" s="21"/>
      <c r="BR184" s="21"/>
      <c r="BS184" s="21"/>
      <c r="BT184" s="21"/>
      <c r="BU184" s="6"/>
      <c r="BV184" s="6"/>
      <c r="BW184" s="6"/>
      <c r="BX184" s="6"/>
      <c r="BY184" s="21"/>
      <c r="BZ184" s="21"/>
      <c r="CA184" s="21"/>
      <c r="CB184" s="21"/>
      <c r="EI184" s="21"/>
      <c r="EJ184" s="21"/>
      <c r="EK184" s="21"/>
      <c r="EL184" s="21"/>
      <c r="EM184" s="6"/>
      <c r="EN184" s="6"/>
      <c r="EO184" s="6"/>
      <c r="EP184" s="6"/>
      <c r="EQ184" s="21"/>
      <c r="ER184" s="21"/>
      <c r="ES184" s="21"/>
      <c r="ET184" s="21"/>
    </row>
    <row r="185" spans="65:150" s="18" customFormat="1" x14ac:dyDescent="0.25">
      <c r="BM185" s="8"/>
      <c r="BN185" s="8"/>
      <c r="BO185" s="8"/>
      <c r="BP185" s="8"/>
      <c r="BQ185" s="21"/>
      <c r="BR185" s="21"/>
      <c r="BS185" s="21"/>
      <c r="BT185" s="21"/>
      <c r="BU185" s="6"/>
      <c r="BV185" s="6"/>
      <c r="BW185" s="6"/>
      <c r="BX185" s="6"/>
      <c r="BY185" s="21"/>
      <c r="BZ185" s="21"/>
      <c r="CA185" s="21"/>
      <c r="CB185" s="21"/>
      <c r="EI185" s="21"/>
      <c r="EJ185" s="21"/>
      <c r="EK185" s="21"/>
      <c r="EL185" s="21"/>
      <c r="EM185" s="6"/>
      <c r="EN185" s="6"/>
      <c r="EO185" s="6"/>
      <c r="EP185" s="6"/>
      <c r="EQ185" s="21"/>
      <c r="ER185" s="21"/>
      <c r="ES185" s="21"/>
      <c r="ET185" s="21"/>
    </row>
    <row r="186" spans="65:150" s="18" customFormat="1" x14ac:dyDescent="0.25">
      <c r="BM186" s="8"/>
      <c r="BN186" s="8"/>
      <c r="BO186" s="8"/>
      <c r="BP186" s="8"/>
      <c r="BQ186" s="21"/>
      <c r="BR186" s="21"/>
      <c r="BS186" s="21"/>
      <c r="BT186" s="21"/>
      <c r="BU186" s="6"/>
      <c r="BV186" s="6"/>
      <c r="BW186" s="6"/>
      <c r="BX186" s="6"/>
      <c r="BY186" s="21"/>
      <c r="BZ186" s="21"/>
      <c r="CA186" s="21"/>
      <c r="CB186" s="21"/>
      <c r="EI186" s="21"/>
      <c r="EJ186" s="21"/>
      <c r="EK186" s="21"/>
      <c r="EL186" s="21"/>
      <c r="EM186" s="6"/>
      <c r="EN186" s="6"/>
      <c r="EO186" s="6"/>
      <c r="EP186" s="6"/>
      <c r="EQ186" s="21"/>
      <c r="ER186" s="21"/>
      <c r="ES186" s="21"/>
      <c r="ET186" s="21"/>
    </row>
    <row r="187" spans="65:150" s="18" customFormat="1" x14ac:dyDescent="0.25">
      <c r="BM187" s="8"/>
      <c r="BN187" s="8"/>
      <c r="BO187" s="8"/>
      <c r="BP187" s="8"/>
      <c r="BQ187" s="21"/>
      <c r="BR187" s="21"/>
      <c r="BS187" s="21"/>
      <c r="BT187" s="21"/>
      <c r="BU187" s="6"/>
      <c r="BV187" s="6"/>
      <c r="BW187" s="6"/>
      <c r="BX187" s="6"/>
      <c r="BY187" s="21"/>
      <c r="BZ187" s="21"/>
      <c r="CA187" s="21"/>
      <c r="CB187" s="21"/>
      <c r="EI187" s="21"/>
      <c r="EJ187" s="21"/>
      <c r="EK187" s="21"/>
      <c r="EL187" s="21"/>
      <c r="EM187" s="6"/>
      <c r="EN187" s="6"/>
      <c r="EO187" s="6"/>
      <c r="EP187" s="6"/>
      <c r="EQ187" s="21"/>
      <c r="ER187" s="21"/>
      <c r="ES187" s="21"/>
      <c r="ET187" s="21"/>
    </row>
    <row r="188" spans="65:150" s="18" customFormat="1" x14ac:dyDescent="0.25">
      <c r="BM188" s="8"/>
      <c r="BN188" s="8"/>
      <c r="BO188" s="8"/>
      <c r="BP188" s="8"/>
      <c r="BQ188" s="21"/>
      <c r="BR188" s="21"/>
      <c r="BS188" s="21"/>
      <c r="BT188" s="21"/>
      <c r="BU188" s="6"/>
      <c r="BV188" s="6"/>
      <c r="BW188" s="6"/>
      <c r="BX188" s="6"/>
      <c r="BY188" s="21"/>
      <c r="BZ188" s="21"/>
      <c r="CA188" s="21"/>
      <c r="CB188" s="21"/>
      <c r="EI188" s="21"/>
      <c r="EJ188" s="21"/>
      <c r="EK188" s="21"/>
      <c r="EL188" s="21"/>
      <c r="EM188" s="6"/>
      <c r="EN188" s="6"/>
      <c r="EO188" s="6"/>
      <c r="EP188" s="6"/>
      <c r="EQ188" s="21"/>
      <c r="ER188" s="21"/>
      <c r="ES188" s="21"/>
      <c r="ET188" s="21"/>
    </row>
    <row r="189" spans="65:150" s="18" customFormat="1" x14ac:dyDescent="0.25">
      <c r="BM189" s="8"/>
      <c r="BN189" s="8"/>
      <c r="BO189" s="8"/>
      <c r="BP189" s="8"/>
      <c r="BQ189" s="21"/>
      <c r="BR189" s="21"/>
      <c r="BS189" s="21"/>
      <c r="BT189" s="21"/>
      <c r="BU189" s="6"/>
      <c r="BV189" s="6"/>
      <c r="BW189" s="6"/>
      <c r="BX189" s="6"/>
      <c r="BY189" s="21"/>
      <c r="BZ189" s="21"/>
      <c r="CA189" s="21"/>
      <c r="CB189" s="21"/>
      <c r="EI189" s="21"/>
      <c r="EJ189" s="21"/>
      <c r="EK189" s="21"/>
      <c r="EL189" s="21"/>
      <c r="EM189" s="6"/>
      <c r="EN189" s="6"/>
      <c r="EO189" s="6"/>
      <c r="EP189" s="6"/>
      <c r="EQ189" s="21"/>
      <c r="ER189" s="21"/>
      <c r="ES189" s="21"/>
      <c r="ET189" s="21"/>
    </row>
    <row r="190" spans="65:150" s="18" customFormat="1" x14ac:dyDescent="0.25">
      <c r="BM190" s="8"/>
      <c r="BN190" s="8"/>
      <c r="BO190" s="8"/>
      <c r="BP190" s="8"/>
      <c r="BQ190" s="21"/>
      <c r="BR190" s="21"/>
      <c r="BS190" s="21"/>
      <c r="BT190" s="21"/>
      <c r="BU190" s="6"/>
      <c r="BV190" s="6"/>
      <c r="BW190" s="6"/>
      <c r="BX190" s="6"/>
      <c r="BY190" s="21"/>
      <c r="BZ190" s="21"/>
      <c r="CA190" s="21"/>
      <c r="CB190" s="21"/>
      <c r="EI190" s="21"/>
      <c r="EJ190" s="21"/>
      <c r="EK190" s="21"/>
      <c r="EL190" s="21"/>
      <c r="EM190" s="6"/>
      <c r="EN190" s="6"/>
      <c r="EO190" s="6"/>
      <c r="EP190" s="6"/>
      <c r="EQ190" s="21"/>
      <c r="ER190" s="21"/>
      <c r="ES190" s="21"/>
      <c r="ET190" s="21"/>
    </row>
    <row r="191" spans="65:150" s="18" customFormat="1" x14ac:dyDescent="0.25">
      <c r="BM191" s="8"/>
      <c r="BN191" s="8"/>
      <c r="BO191" s="8"/>
      <c r="BP191" s="8"/>
      <c r="BQ191" s="21"/>
      <c r="BR191" s="21"/>
      <c r="BS191" s="21"/>
      <c r="BT191" s="21"/>
      <c r="BU191" s="6"/>
      <c r="BV191" s="6"/>
      <c r="BW191" s="6"/>
      <c r="BX191" s="6"/>
      <c r="BY191" s="21"/>
      <c r="BZ191" s="21"/>
      <c r="CA191" s="21"/>
      <c r="CB191" s="21"/>
      <c r="EI191" s="21"/>
      <c r="EJ191" s="21"/>
      <c r="EK191" s="21"/>
      <c r="EL191" s="21"/>
      <c r="EM191" s="6"/>
      <c r="EN191" s="6"/>
      <c r="EO191" s="6"/>
      <c r="EP191" s="6"/>
      <c r="EQ191" s="21"/>
      <c r="ER191" s="21"/>
      <c r="ES191" s="21"/>
      <c r="ET191" s="21"/>
    </row>
    <row r="192" spans="65:150" s="18" customFormat="1" x14ac:dyDescent="0.25">
      <c r="BM192" s="8"/>
      <c r="BN192" s="8"/>
      <c r="BO192" s="8"/>
      <c r="BP192" s="8"/>
      <c r="BQ192" s="21"/>
      <c r="BR192" s="21"/>
      <c r="BS192" s="21"/>
      <c r="BT192" s="21"/>
      <c r="BU192" s="6"/>
      <c r="BV192" s="6"/>
      <c r="BW192" s="6"/>
      <c r="BX192" s="6"/>
      <c r="BY192" s="21"/>
      <c r="BZ192" s="21"/>
      <c r="CA192" s="21"/>
      <c r="CB192" s="21"/>
      <c r="EI192" s="21"/>
      <c r="EJ192" s="21"/>
      <c r="EK192" s="21"/>
      <c r="EL192" s="21"/>
      <c r="EM192" s="6"/>
      <c r="EN192" s="6"/>
      <c r="EO192" s="6"/>
      <c r="EP192" s="6"/>
      <c r="EQ192" s="21"/>
      <c r="ER192" s="21"/>
      <c r="ES192" s="21"/>
      <c r="ET192" s="21"/>
    </row>
    <row r="193" spans="65:150" s="18" customFormat="1" x14ac:dyDescent="0.25">
      <c r="BM193" s="8"/>
      <c r="BN193" s="8"/>
      <c r="BO193" s="8"/>
      <c r="BP193" s="8"/>
      <c r="BQ193" s="21"/>
      <c r="BR193" s="21"/>
      <c r="BS193" s="21"/>
      <c r="BT193" s="21"/>
      <c r="BU193" s="6"/>
      <c r="BV193" s="6"/>
      <c r="BW193" s="6"/>
      <c r="BX193" s="6"/>
      <c r="BY193" s="21"/>
      <c r="BZ193" s="21"/>
      <c r="CA193" s="21"/>
      <c r="CB193" s="21"/>
      <c r="EI193" s="21"/>
      <c r="EJ193" s="21"/>
      <c r="EK193" s="21"/>
      <c r="EL193" s="21"/>
      <c r="EM193" s="6"/>
      <c r="EN193" s="6"/>
      <c r="EO193" s="6"/>
      <c r="EP193" s="6"/>
      <c r="EQ193" s="21"/>
      <c r="ER193" s="21"/>
      <c r="ES193" s="21"/>
      <c r="ET193" s="21"/>
    </row>
    <row r="194" spans="65:150" s="18" customFormat="1" x14ac:dyDescent="0.25">
      <c r="BM194" s="8"/>
      <c r="BN194" s="8"/>
      <c r="BO194" s="8"/>
      <c r="BP194" s="8"/>
      <c r="BQ194" s="21"/>
      <c r="BR194" s="21"/>
      <c r="BS194" s="21"/>
      <c r="BT194" s="21"/>
      <c r="BU194" s="6"/>
      <c r="BV194" s="6"/>
      <c r="BW194" s="6"/>
      <c r="BX194" s="6"/>
      <c r="BY194" s="21"/>
      <c r="BZ194" s="21"/>
      <c r="CA194" s="21"/>
      <c r="CB194" s="21"/>
      <c r="EI194" s="21"/>
      <c r="EJ194" s="21"/>
      <c r="EK194" s="21"/>
      <c r="EL194" s="21"/>
      <c r="EM194" s="6"/>
      <c r="EN194" s="6"/>
      <c r="EO194" s="6"/>
      <c r="EP194" s="6"/>
      <c r="EQ194" s="21"/>
      <c r="ER194" s="21"/>
      <c r="ES194" s="21"/>
      <c r="ET194" s="21"/>
    </row>
    <row r="195" spans="65:150" s="18" customFormat="1" x14ac:dyDescent="0.25">
      <c r="BM195" s="8"/>
      <c r="BN195" s="8"/>
      <c r="BO195" s="8"/>
      <c r="BP195" s="8"/>
      <c r="BQ195" s="21"/>
      <c r="BR195" s="21"/>
      <c r="BS195" s="21"/>
      <c r="BT195" s="21"/>
      <c r="BU195" s="6"/>
      <c r="BV195" s="6"/>
      <c r="BW195" s="6"/>
      <c r="BX195" s="6"/>
      <c r="BY195" s="21"/>
      <c r="BZ195" s="21"/>
      <c r="CA195" s="21"/>
      <c r="CB195" s="21"/>
      <c r="EI195" s="21"/>
      <c r="EJ195" s="21"/>
      <c r="EK195" s="21"/>
      <c r="EL195" s="21"/>
      <c r="EM195" s="6"/>
      <c r="EN195" s="6"/>
      <c r="EO195" s="6"/>
      <c r="EP195" s="6"/>
      <c r="EQ195" s="21"/>
      <c r="ER195" s="21"/>
      <c r="ES195" s="21"/>
      <c r="ET195" s="21"/>
    </row>
    <row r="196" spans="65:150" s="18" customFormat="1" x14ac:dyDescent="0.25">
      <c r="BM196" s="8"/>
      <c r="BN196" s="8"/>
      <c r="BO196" s="8"/>
      <c r="BP196" s="8"/>
      <c r="BQ196" s="21"/>
      <c r="BR196" s="21"/>
      <c r="BS196" s="21"/>
      <c r="BT196" s="21"/>
      <c r="BU196" s="6"/>
      <c r="BV196" s="6"/>
      <c r="BW196" s="6"/>
      <c r="BX196" s="6"/>
      <c r="BY196" s="21"/>
      <c r="BZ196" s="21"/>
      <c r="CA196" s="21"/>
      <c r="CB196" s="21"/>
      <c r="EI196" s="21"/>
      <c r="EJ196" s="21"/>
      <c r="EK196" s="21"/>
      <c r="EL196" s="21"/>
      <c r="EM196" s="6"/>
      <c r="EN196" s="6"/>
      <c r="EO196" s="6"/>
      <c r="EP196" s="6"/>
      <c r="EQ196" s="21"/>
      <c r="ER196" s="21"/>
      <c r="ES196" s="21"/>
      <c r="ET196" s="21"/>
    </row>
    <row r="197" spans="65:150" s="18" customFormat="1" x14ac:dyDescent="0.25">
      <c r="BM197" s="8"/>
      <c r="BN197" s="8"/>
      <c r="BO197" s="8"/>
      <c r="BP197" s="8"/>
      <c r="BQ197" s="21"/>
      <c r="BR197" s="21"/>
      <c r="BS197" s="21"/>
      <c r="BT197" s="21"/>
      <c r="BU197" s="6"/>
      <c r="BV197" s="6"/>
      <c r="BW197" s="6"/>
      <c r="BX197" s="6"/>
      <c r="BY197" s="21"/>
      <c r="BZ197" s="21"/>
      <c r="CA197" s="21"/>
      <c r="CB197" s="21"/>
      <c r="EI197" s="21"/>
      <c r="EJ197" s="21"/>
      <c r="EK197" s="21"/>
      <c r="EL197" s="21"/>
      <c r="EM197" s="6"/>
      <c r="EN197" s="6"/>
      <c r="EO197" s="6"/>
      <c r="EP197" s="6"/>
      <c r="EQ197" s="21"/>
      <c r="ER197" s="21"/>
      <c r="ES197" s="21"/>
      <c r="ET197" s="21"/>
    </row>
    <row r="198" spans="65:150" s="18" customFormat="1" x14ac:dyDescent="0.25">
      <c r="BM198" s="8"/>
      <c r="BN198" s="8"/>
      <c r="BO198" s="8"/>
      <c r="BP198" s="8"/>
      <c r="BQ198" s="21"/>
      <c r="BR198" s="21"/>
      <c r="BS198" s="21"/>
      <c r="BT198" s="21"/>
      <c r="BU198" s="6"/>
      <c r="BV198" s="6"/>
      <c r="BW198" s="6"/>
      <c r="BX198" s="6"/>
      <c r="BY198" s="21"/>
      <c r="BZ198" s="21"/>
      <c r="CA198" s="21"/>
      <c r="CB198" s="21"/>
      <c r="EI198" s="21"/>
      <c r="EJ198" s="21"/>
      <c r="EK198" s="21"/>
      <c r="EL198" s="21"/>
      <c r="EM198" s="6"/>
      <c r="EN198" s="6"/>
      <c r="EO198" s="6"/>
      <c r="EP198" s="6"/>
      <c r="EQ198" s="21"/>
      <c r="ER198" s="21"/>
      <c r="ES198" s="21"/>
      <c r="ET198" s="21"/>
    </row>
    <row r="199" spans="65:150" s="18" customFormat="1" x14ac:dyDescent="0.25">
      <c r="BM199" s="8"/>
      <c r="BN199" s="8"/>
      <c r="BO199" s="8"/>
      <c r="BP199" s="8"/>
      <c r="BQ199" s="21"/>
      <c r="BR199" s="21"/>
      <c r="BS199" s="21"/>
      <c r="BT199" s="21"/>
      <c r="BU199" s="6"/>
      <c r="BV199" s="6"/>
      <c r="BW199" s="6"/>
      <c r="BX199" s="6"/>
      <c r="BY199" s="21"/>
      <c r="BZ199" s="21"/>
      <c r="CA199" s="21"/>
      <c r="CB199" s="21"/>
      <c r="EI199" s="21"/>
      <c r="EJ199" s="21"/>
      <c r="EK199" s="21"/>
      <c r="EL199" s="21"/>
      <c r="EM199" s="6"/>
      <c r="EN199" s="6"/>
      <c r="EO199" s="6"/>
      <c r="EP199" s="6"/>
      <c r="EQ199" s="21"/>
      <c r="ER199" s="21"/>
      <c r="ES199" s="21"/>
      <c r="ET199" s="21"/>
    </row>
    <row r="200" spans="65:150" s="18" customFormat="1" x14ac:dyDescent="0.25">
      <c r="BM200" s="8"/>
      <c r="BN200" s="8"/>
      <c r="BO200" s="8"/>
      <c r="BP200" s="8"/>
      <c r="BQ200" s="21"/>
      <c r="BR200" s="21"/>
      <c r="BS200" s="21"/>
      <c r="BT200" s="21"/>
      <c r="BU200" s="6"/>
      <c r="BV200" s="6"/>
      <c r="BW200" s="6"/>
      <c r="BX200" s="6"/>
      <c r="BY200" s="21"/>
      <c r="BZ200" s="21"/>
      <c r="CA200" s="21"/>
      <c r="CB200" s="21"/>
      <c r="EI200" s="21"/>
      <c r="EJ200" s="21"/>
      <c r="EK200" s="21"/>
      <c r="EL200" s="21"/>
      <c r="EM200" s="6"/>
      <c r="EN200" s="6"/>
      <c r="EO200" s="6"/>
      <c r="EP200" s="6"/>
      <c r="EQ200" s="21"/>
      <c r="ER200" s="21"/>
      <c r="ES200" s="21"/>
      <c r="ET200" s="21"/>
    </row>
    <row r="201" spans="65:150" s="18" customFormat="1" x14ac:dyDescent="0.25">
      <c r="BM201" s="8"/>
      <c r="BN201" s="8"/>
      <c r="BO201" s="8"/>
      <c r="BP201" s="8"/>
      <c r="BQ201" s="21"/>
      <c r="BR201" s="21"/>
      <c r="BS201" s="21"/>
      <c r="BT201" s="21"/>
      <c r="BU201" s="6"/>
      <c r="BV201" s="6"/>
      <c r="BW201" s="6"/>
      <c r="BX201" s="6"/>
      <c r="BY201" s="21"/>
      <c r="BZ201" s="21"/>
      <c r="CA201" s="21"/>
      <c r="CB201" s="21"/>
      <c r="EI201" s="21"/>
      <c r="EJ201" s="21"/>
      <c r="EK201" s="21"/>
      <c r="EL201" s="21"/>
      <c r="EM201" s="6"/>
      <c r="EN201" s="6"/>
      <c r="EO201" s="6"/>
      <c r="EP201" s="6"/>
      <c r="EQ201" s="21"/>
      <c r="ER201" s="21"/>
      <c r="ES201" s="21"/>
      <c r="ET201" s="21"/>
    </row>
    <row r="202" spans="65:150" s="18" customFormat="1" x14ac:dyDescent="0.25">
      <c r="BM202" s="8"/>
      <c r="BN202" s="8"/>
      <c r="BO202" s="8"/>
      <c r="BP202" s="8"/>
      <c r="BQ202" s="21"/>
      <c r="BR202" s="21"/>
      <c r="BS202" s="21"/>
      <c r="BT202" s="21"/>
      <c r="BU202" s="6"/>
      <c r="BV202" s="6"/>
      <c r="BW202" s="6"/>
      <c r="BX202" s="6"/>
      <c r="BY202" s="21"/>
      <c r="BZ202" s="21"/>
      <c r="CA202" s="21"/>
      <c r="CB202" s="21"/>
      <c r="EI202" s="21"/>
      <c r="EJ202" s="21"/>
      <c r="EK202" s="21"/>
      <c r="EL202" s="21"/>
      <c r="EM202" s="6"/>
      <c r="EN202" s="6"/>
      <c r="EO202" s="6"/>
      <c r="EP202" s="6"/>
      <c r="EQ202" s="21"/>
      <c r="ER202" s="21"/>
      <c r="ES202" s="21"/>
      <c r="ET202" s="21"/>
    </row>
    <row r="203" spans="65:150" s="18" customFormat="1" x14ac:dyDescent="0.25">
      <c r="BM203" s="8"/>
      <c r="BN203" s="8"/>
      <c r="BO203" s="8"/>
      <c r="BP203" s="8"/>
      <c r="BQ203" s="21"/>
      <c r="BR203" s="21"/>
      <c r="BS203" s="21"/>
      <c r="BT203" s="21"/>
      <c r="BU203" s="6"/>
      <c r="BV203" s="6"/>
      <c r="BW203" s="6"/>
      <c r="BX203" s="6"/>
      <c r="BY203" s="21"/>
      <c r="BZ203" s="21"/>
      <c r="CA203" s="21"/>
      <c r="CB203" s="21"/>
      <c r="EI203" s="21"/>
      <c r="EJ203" s="21"/>
      <c r="EK203" s="21"/>
      <c r="EL203" s="21"/>
      <c r="EM203" s="6"/>
      <c r="EN203" s="6"/>
      <c r="EO203" s="6"/>
      <c r="EP203" s="6"/>
      <c r="EQ203" s="21"/>
      <c r="ER203" s="21"/>
      <c r="ES203" s="21"/>
      <c r="ET203" s="21"/>
    </row>
    <row r="204" spans="65:150" s="18" customFormat="1" x14ac:dyDescent="0.25">
      <c r="BM204" s="8"/>
      <c r="BN204" s="8"/>
      <c r="BO204" s="8"/>
      <c r="BP204" s="8"/>
      <c r="BQ204" s="21"/>
      <c r="BR204" s="21"/>
      <c r="BS204" s="21"/>
      <c r="BT204" s="21"/>
      <c r="BU204" s="6"/>
      <c r="BV204" s="6"/>
      <c r="BW204" s="6"/>
      <c r="BX204" s="6"/>
      <c r="BY204" s="21"/>
      <c r="BZ204" s="21"/>
      <c r="CA204" s="21"/>
      <c r="CB204" s="21"/>
      <c r="EI204" s="21"/>
      <c r="EJ204" s="21"/>
      <c r="EK204" s="21"/>
      <c r="EL204" s="21"/>
      <c r="EM204" s="6"/>
      <c r="EN204" s="6"/>
      <c r="EO204" s="6"/>
      <c r="EP204" s="6"/>
      <c r="EQ204" s="21"/>
      <c r="ER204" s="21"/>
      <c r="ES204" s="21"/>
      <c r="ET204" s="21"/>
    </row>
    <row r="205" spans="65:150" s="18" customFormat="1" x14ac:dyDescent="0.25">
      <c r="BM205" s="8"/>
      <c r="BN205" s="8"/>
      <c r="BO205" s="8"/>
      <c r="BP205" s="8"/>
      <c r="BQ205" s="21"/>
      <c r="BR205" s="21"/>
      <c r="BS205" s="21"/>
      <c r="BT205" s="21"/>
      <c r="BU205" s="6"/>
      <c r="BV205" s="6"/>
      <c r="BW205" s="6"/>
      <c r="BX205" s="6"/>
      <c r="BY205" s="21"/>
      <c r="BZ205" s="21"/>
      <c r="CA205" s="21"/>
      <c r="CB205" s="21"/>
      <c r="EI205" s="21"/>
      <c r="EJ205" s="21"/>
      <c r="EK205" s="21"/>
      <c r="EL205" s="21"/>
      <c r="EM205" s="6"/>
      <c r="EN205" s="6"/>
      <c r="EO205" s="6"/>
      <c r="EP205" s="6"/>
      <c r="EQ205" s="21"/>
      <c r="ER205" s="21"/>
      <c r="ES205" s="21"/>
      <c r="ET205" s="21"/>
    </row>
    <row r="206" spans="65:150" s="18" customFormat="1" x14ac:dyDescent="0.25">
      <c r="BM206" s="8"/>
      <c r="BN206" s="8"/>
      <c r="BO206" s="8"/>
      <c r="BP206" s="8"/>
      <c r="BQ206" s="21"/>
      <c r="BR206" s="21"/>
      <c r="BS206" s="21"/>
      <c r="BT206" s="21"/>
      <c r="BU206" s="6"/>
      <c r="BV206" s="6"/>
      <c r="BW206" s="6"/>
      <c r="BX206" s="6"/>
      <c r="BY206" s="21"/>
      <c r="BZ206" s="21"/>
      <c r="CA206" s="21"/>
      <c r="CB206" s="21"/>
      <c r="EI206" s="21"/>
      <c r="EJ206" s="21"/>
      <c r="EK206" s="21"/>
      <c r="EL206" s="21"/>
      <c r="EM206" s="6"/>
      <c r="EN206" s="6"/>
      <c r="EO206" s="6"/>
      <c r="EP206" s="6"/>
      <c r="EQ206" s="21"/>
      <c r="ER206" s="21"/>
      <c r="ES206" s="21"/>
      <c r="ET206" s="21"/>
    </row>
    <row r="207" spans="65:150" s="18" customFormat="1" x14ac:dyDescent="0.25">
      <c r="BM207" s="8"/>
      <c r="BN207" s="8"/>
      <c r="BO207" s="8"/>
      <c r="BP207" s="8"/>
      <c r="BQ207" s="21"/>
      <c r="BR207" s="21"/>
      <c r="BS207" s="21"/>
      <c r="BT207" s="21"/>
      <c r="BU207" s="6"/>
      <c r="BV207" s="6"/>
      <c r="BW207" s="6"/>
      <c r="BX207" s="6"/>
      <c r="BY207" s="21"/>
      <c r="BZ207" s="21"/>
      <c r="CA207" s="21"/>
      <c r="CB207" s="21"/>
      <c r="EI207" s="21"/>
      <c r="EJ207" s="21"/>
      <c r="EK207" s="21"/>
      <c r="EL207" s="21"/>
      <c r="EM207" s="6"/>
      <c r="EN207" s="6"/>
      <c r="EO207" s="6"/>
      <c r="EP207" s="6"/>
      <c r="EQ207" s="21"/>
      <c r="ER207" s="21"/>
      <c r="ES207" s="21"/>
      <c r="ET207" s="21"/>
    </row>
    <row r="208" spans="65:150" s="18" customFormat="1" x14ac:dyDescent="0.25">
      <c r="BM208" s="8"/>
      <c r="BN208" s="8"/>
      <c r="BO208" s="8"/>
      <c r="BP208" s="8"/>
      <c r="BQ208" s="21"/>
      <c r="BR208" s="21"/>
      <c r="BS208" s="21"/>
      <c r="BT208" s="21"/>
      <c r="BU208" s="6"/>
      <c r="BV208" s="6"/>
      <c r="BW208" s="6"/>
      <c r="BX208" s="6"/>
      <c r="BY208" s="21"/>
      <c r="BZ208" s="21"/>
      <c r="CA208" s="21"/>
      <c r="CB208" s="21"/>
      <c r="EI208" s="21"/>
      <c r="EJ208" s="21"/>
      <c r="EK208" s="21"/>
      <c r="EL208" s="21"/>
      <c r="EM208" s="6"/>
      <c r="EN208" s="6"/>
      <c r="EO208" s="6"/>
      <c r="EP208" s="6"/>
      <c r="EQ208" s="21"/>
      <c r="ER208" s="21"/>
      <c r="ES208" s="21"/>
      <c r="ET208" s="21"/>
    </row>
    <row r="209" spans="65:150" s="18" customFormat="1" x14ac:dyDescent="0.25">
      <c r="BM209" s="8"/>
      <c r="BN209" s="8"/>
      <c r="BO209" s="8"/>
      <c r="BP209" s="8"/>
      <c r="BQ209" s="21"/>
      <c r="BR209" s="21"/>
      <c r="BS209" s="21"/>
      <c r="BT209" s="21"/>
      <c r="BU209" s="6"/>
      <c r="BV209" s="6"/>
      <c r="BW209" s="6"/>
      <c r="BX209" s="6"/>
      <c r="BY209" s="21"/>
      <c r="BZ209" s="21"/>
      <c r="CA209" s="21"/>
      <c r="CB209" s="21"/>
      <c r="EI209" s="21"/>
      <c r="EJ209" s="21"/>
      <c r="EK209" s="21"/>
      <c r="EL209" s="21"/>
      <c r="EM209" s="6"/>
      <c r="EN209" s="6"/>
      <c r="EO209" s="6"/>
      <c r="EP209" s="6"/>
      <c r="EQ209" s="21"/>
      <c r="ER209" s="21"/>
      <c r="ES209" s="21"/>
      <c r="ET209" s="21"/>
    </row>
    <row r="210" spans="65:150" s="18" customFormat="1" x14ac:dyDescent="0.25">
      <c r="BM210" s="8"/>
      <c r="BN210" s="8"/>
      <c r="BO210" s="8"/>
      <c r="BP210" s="8"/>
      <c r="BQ210" s="21"/>
      <c r="BR210" s="21"/>
      <c r="BS210" s="21"/>
      <c r="BT210" s="21"/>
      <c r="BU210" s="6"/>
      <c r="BV210" s="6"/>
      <c r="BW210" s="6"/>
      <c r="BX210" s="6"/>
      <c r="BY210" s="21"/>
      <c r="BZ210" s="21"/>
      <c r="CA210" s="21"/>
      <c r="CB210" s="21"/>
      <c r="EI210" s="21"/>
      <c r="EJ210" s="21"/>
      <c r="EK210" s="21"/>
      <c r="EL210" s="21"/>
      <c r="EM210" s="6"/>
      <c r="EN210" s="6"/>
      <c r="EO210" s="6"/>
      <c r="EP210" s="6"/>
      <c r="EQ210" s="21"/>
      <c r="ER210" s="21"/>
      <c r="ES210" s="21"/>
      <c r="ET210" s="21"/>
    </row>
    <row r="211" spans="65:150" s="18" customFormat="1" x14ac:dyDescent="0.25">
      <c r="BM211" s="8"/>
      <c r="BN211" s="8"/>
      <c r="BO211" s="8"/>
      <c r="BP211" s="8"/>
      <c r="BQ211" s="21"/>
      <c r="BR211" s="21"/>
      <c r="BS211" s="21"/>
      <c r="BT211" s="21"/>
      <c r="BU211" s="6"/>
      <c r="BV211" s="6"/>
      <c r="BW211" s="6"/>
      <c r="BX211" s="6"/>
      <c r="BY211" s="21"/>
      <c r="BZ211" s="21"/>
      <c r="CA211" s="21"/>
      <c r="CB211" s="21"/>
      <c r="EI211" s="21"/>
      <c r="EJ211" s="21"/>
      <c r="EK211" s="21"/>
      <c r="EL211" s="21"/>
      <c r="EM211" s="6"/>
      <c r="EN211" s="6"/>
      <c r="EO211" s="6"/>
      <c r="EP211" s="6"/>
      <c r="EQ211" s="21"/>
      <c r="ER211" s="21"/>
      <c r="ES211" s="21"/>
      <c r="ET211" s="21"/>
    </row>
    <row r="212" spans="65:150" s="18" customFormat="1" x14ac:dyDescent="0.25">
      <c r="BM212" s="8"/>
      <c r="BN212" s="8"/>
      <c r="BO212" s="8"/>
      <c r="BP212" s="8"/>
      <c r="BQ212" s="21"/>
      <c r="BR212" s="21"/>
      <c r="BS212" s="21"/>
      <c r="BT212" s="21"/>
      <c r="BU212" s="6"/>
      <c r="BV212" s="6"/>
      <c r="BW212" s="6"/>
      <c r="BX212" s="6"/>
      <c r="BY212" s="21"/>
      <c r="BZ212" s="21"/>
      <c r="CA212" s="21"/>
      <c r="CB212" s="21"/>
      <c r="EI212" s="21"/>
      <c r="EJ212" s="21"/>
      <c r="EK212" s="21"/>
      <c r="EL212" s="21"/>
      <c r="EM212" s="6"/>
      <c r="EN212" s="6"/>
      <c r="EO212" s="6"/>
      <c r="EP212" s="6"/>
      <c r="EQ212" s="21"/>
      <c r="ER212" s="21"/>
      <c r="ES212" s="21"/>
      <c r="ET212" s="21"/>
    </row>
    <row r="213" spans="65:150" s="18" customFormat="1" x14ac:dyDescent="0.25">
      <c r="BM213" s="8"/>
      <c r="BN213" s="8"/>
      <c r="BO213" s="8"/>
      <c r="BP213" s="8"/>
      <c r="BQ213" s="21"/>
      <c r="BR213" s="21"/>
      <c r="BS213" s="21"/>
      <c r="BT213" s="21"/>
      <c r="BU213" s="6"/>
      <c r="BV213" s="6"/>
      <c r="BW213" s="6"/>
      <c r="BX213" s="6"/>
      <c r="BY213" s="21"/>
      <c r="BZ213" s="21"/>
      <c r="CA213" s="21"/>
      <c r="CB213" s="21"/>
      <c r="EI213" s="21"/>
      <c r="EJ213" s="21"/>
      <c r="EK213" s="21"/>
      <c r="EL213" s="21"/>
      <c r="EM213" s="6"/>
      <c r="EN213" s="6"/>
      <c r="EO213" s="6"/>
      <c r="EP213" s="6"/>
      <c r="EQ213" s="21"/>
      <c r="ER213" s="21"/>
      <c r="ES213" s="21"/>
      <c r="ET213" s="21"/>
    </row>
    <row r="214" spans="65:150" s="18" customFormat="1" x14ac:dyDescent="0.25">
      <c r="BM214" s="8"/>
      <c r="BN214" s="8"/>
      <c r="BO214" s="8"/>
      <c r="BP214" s="8"/>
      <c r="BQ214" s="21"/>
      <c r="BR214" s="21"/>
      <c r="BS214" s="21"/>
      <c r="BT214" s="21"/>
      <c r="BU214" s="6"/>
      <c r="BV214" s="6"/>
      <c r="BW214" s="6"/>
      <c r="BX214" s="6"/>
      <c r="BY214" s="21"/>
      <c r="BZ214" s="21"/>
      <c r="CA214" s="21"/>
      <c r="CB214" s="21"/>
      <c r="EI214" s="21"/>
      <c r="EJ214" s="21"/>
      <c r="EK214" s="21"/>
      <c r="EL214" s="21"/>
      <c r="EM214" s="6"/>
      <c r="EN214" s="6"/>
      <c r="EO214" s="6"/>
      <c r="EP214" s="6"/>
      <c r="EQ214" s="21"/>
      <c r="ER214" s="21"/>
      <c r="ES214" s="21"/>
      <c r="ET214" s="21"/>
    </row>
    <row r="215" spans="65:150" s="18" customFormat="1" x14ac:dyDescent="0.25">
      <c r="BM215" s="8"/>
      <c r="BN215" s="8"/>
      <c r="BO215" s="8"/>
      <c r="BP215" s="8"/>
      <c r="BQ215" s="21"/>
      <c r="BR215" s="21"/>
      <c r="BS215" s="21"/>
      <c r="BT215" s="21"/>
      <c r="BU215" s="6"/>
      <c r="BV215" s="6"/>
      <c r="BW215" s="6"/>
      <c r="BX215" s="6"/>
      <c r="BY215" s="21"/>
      <c r="BZ215" s="21"/>
      <c r="CA215" s="21"/>
      <c r="CB215" s="21"/>
      <c r="EI215" s="21"/>
      <c r="EJ215" s="21"/>
      <c r="EK215" s="21"/>
      <c r="EL215" s="21"/>
      <c r="EM215" s="6"/>
      <c r="EN215" s="6"/>
      <c r="EO215" s="6"/>
      <c r="EP215" s="6"/>
      <c r="EQ215" s="21"/>
      <c r="ER215" s="21"/>
      <c r="ES215" s="21"/>
      <c r="ET215" s="21"/>
    </row>
    <row r="216" spans="65:150" s="18" customFormat="1" x14ac:dyDescent="0.25">
      <c r="BM216" s="8"/>
      <c r="BN216" s="8"/>
      <c r="BO216" s="8"/>
      <c r="BP216" s="8"/>
      <c r="BQ216" s="21"/>
      <c r="BR216" s="21"/>
      <c r="BS216" s="21"/>
      <c r="BT216" s="21"/>
      <c r="BU216" s="6"/>
      <c r="BV216" s="6"/>
      <c r="BW216" s="6"/>
      <c r="BX216" s="6"/>
      <c r="BY216" s="21"/>
      <c r="BZ216" s="21"/>
      <c r="CA216" s="21"/>
      <c r="CB216" s="21"/>
      <c r="EI216" s="21"/>
      <c r="EJ216" s="21"/>
      <c r="EK216" s="21"/>
      <c r="EL216" s="21"/>
      <c r="EM216" s="6"/>
      <c r="EN216" s="6"/>
      <c r="EO216" s="6"/>
      <c r="EP216" s="6"/>
      <c r="EQ216" s="21"/>
      <c r="ER216" s="21"/>
      <c r="ES216" s="21"/>
      <c r="ET216" s="21"/>
    </row>
    <row r="217" spans="65:150" s="18" customFormat="1" x14ac:dyDescent="0.25">
      <c r="BM217" s="8"/>
      <c r="BN217" s="8"/>
      <c r="BO217" s="8"/>
      <c r="BP217" s="8"/>
      <c r="BQ217" s="21"/>
      <c r="BR217" s="21"/>
      <c r="BS217" s="21"/>
      <c r="BT217" s="21"/>
      <c r="BU217" s="6"/>
      <c r="BV217" s="6"/>
      <c r="BW217" s="6"/>
      <c r="BX217" s="6"/>
      <c r="BY217" s="21"/>
      <c r="BZ217" s="21"/>
      <c r="CA217" s="21"/>
      <c r="CB217" s="21"/>
      <c r="EI217" s="21"/>
      <c r="EJ217" s="21"/>
      <c r="EK217" s="21"/>
      <c r="EL217" s="21"/>
      <c r="EM217" s="6"/>
      <c r="EN217" s="6"/>
      <c r="EO217" s="6"/>
      <c r="EP217" s="6"/>
      <c r="EQ217" s="21"/>
      <c r="ER217" s="21"/>
      <c r="ES217" s="21"/>
      <c r="ET217" s="21"/>
    </row>
    <row r="218" spans="65:150" s="18" customFormat="1" x14ac:dyDescent="0.25">
      <c r="BM218" s="8"/>
      <c r="BN218" s="8"/>
      <c r="BO218" s="8"/>
      <c r="BP218" s="8"/>
      <c r="BQ218" s="21"/>
      <c r="BR218" s="21"/>
      <c r="BS218" s="21"/>
      <c r="BT218" s="21"/>
      <c r="BU218" s="6"/>
      <c r="BV218" s="6"/>
      <c r="BW218" s="6"/>
      <c r="BX218" s="6"/>
      <c r="BY218" s="21"/>
      <c r="BZ218" s="21"/>
      <c r="CA218" s="21"/>
      <c r="CB218" s="21"/>
      <c r="EI218" s="21"/>
      <c r="EJ218" s="21"/>
      <c r="EK218" s="21"/>
      <c r="EL218" s="21"/>
      <c r="EM218" s="6"/>
      <c r="EN218" s="6"/>
      <c r="EO218" s="6"/>
      <c r="EP218" s="6"/>
      <c r="EQ218" s="21"/>
      <c r="ER218" s="21"/>
      <c r="ES218" s="21"/>
      <c r="ET218" s="21"/>
    </row>
    <row r="219" spans="65:150" s="18" customFormat="1" x14ac:dyDescent="0.25">
      <c r="BM219" s="8"/>
      <c r="BN219" s="8"/>
      <c r="BO219" s="8"/>
      <c r="BP219" s="8"/>
      <c r="BQ219" s="21"/>
      <c r="BR219" s="21"/>
      <c r="BS219" s="21"/>
      <c r="BT219" s="21"/>
      <c r="BU219" s="6"/>
      <c r="BV219" s="6"/>
      <c r="BW219" s="6"/>
      <c r="BX219" s="6"/>
      <c r="BY219" s="21"/>
      <c r="BZ219" s="21"/>
      <c r="CA219" s="21"/>
      <c r="CB219" s="21"/>
      <c r="EI219" s="21"/>
      <c r="EJ219" s="21"/>
      <c r="EK219" s="21"/>
      <c r="EL219" s="21"/>
      <c r="EM219" s="6"/>
      <c r="EN219" s="6"/>
      <c r="EO219" s="6"/>
      <c r="EP219" s="6"/>
      <c r="EQ219" s="21"/>
      <c r="ER219" s="21"/>
      <c r="ES219" s="21"/>
      <c r="ET219" s="21"/>
    </row>
    <row r="220" spans="65:150" s="18" customFormat="1" x14ac:dyDescent="0.25">
      <c r="BM220" s="8"/>
      <c r="BN220" s="8"/>
      <c r="BO220" s="8"/>
      <c r="BP220" s="8"/>
      <c r="BQ220" s="21"/>
      <c r="BR220" s="21"/>
      <c r="BS220" s="21"/>
      <c r="BT220" s="21"/>
      <c r="BU220" s="6"/>
      <c r="BV220" s="6"/>
      <c r="BW220" s="6"/>
      <c r="BX220" s="6"/>
      <c r="BY220" s="21"/>
      <c r="BZ220" s="21"/>
      <c r="CA220" s="21"/>
      <c r="CB220" s="21"/>
      <c r="EI220" s="21"/>
      <c r="EJ220" s="21"/>
      <c r="EK220" s="21"/>
      <c r="EL220" s="21"/>
      <c r="EM220" s="6"/>
      <c r="EN220" s="6"/>
      <c r="EO220" s="6"/>
      <c r="EP220" s="6"/>
      <c r="EQ220" s="21"/>
      <c r="ER220" s="21"/>
      <c r="ES220" s="21"/>
      <c r="ET220" s="21"/>
    </row>
    <row r="221" spans="65:150" s="18" customFormat="1" x14ac:dyDescent="0.25">
      <c r="BM221" s="8"/>
      <c r="BN221" s="8"/>
      <c r="BO221" s="8"/>
      <c r="BP221" s="8"/>
      <c r="BQ221" s="21"/>
      <c r="BR221" s="21"/>
      <c r="BS221" s="21"/>
      <c r="BT221" s="21"/>
      <c r="BU221" s="6"/>
      <c r="BV221" s="6"/>
      <c r="BW221" s="6"/>
      <c r="BX221" s="6"/>
      <c r="BY221" s="21"/>
      <c r="BZ221" s="21"/>
      <c r="CA221" s="21"/>
      <c r="CB221" s="21"/>
      <c r="EI221" s="21"/>
      <c r="EJ221" s="21"/>
      <c r="EK221" s="21"/>
      <c r="EL221" s="21"/>
      <c r="EM221" s="6"/>
      <c r="EN221" s="6"/>
      <c r="EO221" s="6"/>
      <c r="EP221" s="6"/>
      <c r="EQ221" s="21"/>
      <c r="ER221" s="21"/>
      <c r="ES221" s="21"/>
      <c r="ET221" s="21"/>
    </row>
    <row r="222" spans="65:150" s="18" customFormat="1" x14ac:dyDescent="0.25">
      <c r="BM222" s="8"/>
      <c r="BN222" s="8"/>
      <c r="BO222" s="8"/>
      <c r="BP222" s="8"/>
      <c r="BQ222" s="21"/>
      <c r="BR222" s="21"/>
      <c r="BS222" s="21"/>
      <c r="BT222" s="21"/>
      <c r="BU222" s="6"/>
      <c r="BV222" s="6"/>
      <c r="BW222" s="6"/>
      <c r="BX222" s="6"/>
      <c r="BY222" s="21"/>
      <c r="BZ222" s="21"/>
      <c r="CA222" s="21"/>
      <c r="CB222" s="21"/>
      <c r="EI222" s="21"/>
      <c r="EJ222" s="21"/>
      <c r="EK222" s="21"/>
      <c r="EL222" s="21"/>
      <c r="EM222" s="6"/>
      <c r="EN222" s="6"/>
      <c r="EO222" s="6"/>
      <c r="EP222" s="6"/>
      <c r="EQ222" s="21"/>
      <c r="ER222" s="21"/>
      <c r="ES222" s="21"/>
      <c r="ET222" s="21"/>
    </row>
    <row r="223" spans="65:150" s="18" customFormat="1" x14ac:dyDescent="0.25">
      <c r="BM223" s="8"/>
      <c r="BN223" s="8"/>
      <c r="BO223" s="8"/>
      <c r="BP223" s="8"/>
      <c r="BQ223" s="21"/>
      <c r="BR223" s="21"/>
      <c r="BS223" s="21"/>
      <c r="BT223" s="21"/>
      <c r="BU223" s="6"/>
      <c r="BV223" s="6"/>
      <c r="BW223" s="6"/>
      <c r="BX223" s="6"/>
      <c r="BY223" s="21"/>
      <c r="BZ223" s="21"/>
      <c r="CA223" s="21"/>
      <c r="CB223" s="21"/>
      <c r="EI223" s="21"/>
      <c r="EJ223" s="21"/>
      <c r="EK223" s="21"/>
      <c r="EL223" s="21"/>
      <c r="EM223" s="6"/>
      <c r="EN223" s="6"/>
      <c r="EO223" s="6"/>
      <c r="EP223" s="6"/>
      <c r="EQ223" s="21"/>
      <c r="ER223" s="21"/>
      <c r="ES223" s="21"/>
      <c r="ET223" s="21"/>
    </row>
    <row r="224" spans="65:150" s="18" customFormat="1" x14ac:dyDescent="0.25">
      <c r="BM224" s="8"/>
      <c r="BN224" s="8"/>
      <c r="BO224" s="8"/>
      <c r="BP224" s="8"/>
      <c r="BQ224" s="21"/>
      <c r="BR224" s="21"/>
      <c r="BS224" s="21"/>
      <c r="BT224" s="21"/>
      <c r="BU224" s="6"/>
      <c r="BV224" s="6"/>
      <c r="BW224" s="6"/>
      <c r="BX224" s="6"/>
      <c r="BY224" s="21"/>
      <c r="BZ224" s="21"/>
      <c r="CA224" s="21"/>
      <c r="CB224" s="21"/>
      <c r="EI224" s="21"/>
      <c r="EJ224" s="21"/>
      <c r="EK224" s="21"/>
      <c r="EL224" s="21"/>
      <c r="EM224" s="6"/>
      <c r="EN224" s="6"/>
      <c r="EO224" s="6"/>
      <c r="EP224" s="6"/>
      <c r="EQ224" s="21"/>
      <c r="ER224" s="21"/>
      <c r="ES224" s="21"/>
      <c r="ET224" s="21"/>
    </row>
    <row r="225" spans="65:150" s="18" customFormat="1" x14ac:dyDescent="0.25">
      <c r="BM225" s="8"/>
      <c r="BN225" s="8"/>
      <c r="BO225" s="8"/>
      <c r="BP225" s="8"/>
      <c r="BQ225" s="21"/>
      <c r="BR225" s="21"/>
      <c r="BS225" s="21"/>
      <c r="BT225" s="21"/>
      <c r="BU225" s="6"/>
      <c r="BV225" s="6"/>
      <c r="BW225" s="6"/>
      <c r="BX225" s="6"/>
      <c r="BY225" s="21"/>
      <c r="BZ225" s="21"/>
      <c r="CA225" s="21"/>
      <c r="CB225" s="21"/>
      <c r="EI225" s="21"/>
      <c r="EJ225" s="21"/>
      <c r="EK225" s="21"/>
      <c r="EL225" s="21"/>
      <c r="EM225" s="6"/>
      <c r="EN225" s="6"/>
      <c r="EO225" s="6"/>
      <c r="EP225" s="6"/>
      <c r="EQ225" s="21"/>
      <c r="ER225" s="21"/>
      <c r="ES225" s="21"/>
      <c r="ET225" s="21"/>
    </row>
    <row r="226" spans="65:150" s="18" customFormat="1" x14ac:dyDescent="0.25">
      <c r="BM226" s="8"/>
      <c r="BN226" s="8"/>
      <c r="BO226" s="8"/>
      <c r="BP226" s="8"/>
      <c r="BQ226" s="21"/>
      <c r="BR226" s="21"/>
      <c r="BS226" s="21"/>
      <c r="BT226" s="21"/>
      <c r="BU226" s="6"/>
      <c r="BV226" s="6"/>
      <c r="BW226" s="6"/>
      <c r="BX226" s="6"/>
      <c r="BY226" s="21"/>
      <c r="BZ226" s="21"/>
      <c r="CA226" s="21"/>
      <c r="CB226" s="21"/>
      <c r="EI226" s="21"/>
      <c r="EJ226" s="21"/>
      <c r="EK226" s="21"/>
      <c r="EL226" s="21"/>
      <c r="EM226" s="6"/>
      <c r="EN226" s="6"/>
      <c r="EO226" s="6"/>
      <c r="EP226" s="6"/>
      <c r="EQ226" s="21"/>
      <c r="ER226" s="21"/>
      <c r="ES226" s="21"/>
      <c r="ET226" s="21"/>
    </row>
    <row r="227" spans="65:150" s="18" customFormat="1" x14ac:dyDescent="0.25">
      <c r="BM227" s="8"/>
      <c r="BN227" s="8"/>
      <c r="BO227" s="8"/>
      <c r="BP227" s="8"/>
      <c r="BQ227" s="21"/>
      <c r="BR227" s="21"/>
      <c r="BS227" s="21"/>
      <c r="BT227" s="21"/>
      <c r="BU227" s="6"/>
      <c r="BV227" s="6"/>
      <c r="BW227" s="6"/>
      <c r="BX227" s="6"/>
      <c r="BY227" s="21"/>
      <c r="BZ227" s="21"/>
      <c r="CA227" s="21"/>
      <c r="CB227" s="21"/>
      <c r="EI227" s="21"/>
      <c r="EJ227" s="21"/>
      <c r="EK227" s="21"/>
      <c r="EL227" s="21"/>
      <c r="EM227" s="6"/>
      <c r="EN227" s="6"/>
      <c r="EO227" s="6"/>
      <c r="EP227" s="6"/>
      <c r="EQ227" s="21"/>
      <c r="ER227" s="21"/>
      <c r="ES227" s="21"/>
      <c r="ET227" s="21"/>
    </row>
    <row r="228" spans="65:150" s="18" customFormat="1" x14ac:dyDescent="0.25">
      <c r="BM228" s="8"/>
      <c r="BN228" s="8"/>
      <c r="BO228" s="8"/>
      <c r="BP228" s="8"/>
      <c r="BQ228" s="21"/>
      <c r="BR228" s="21"/>
      <c r="BS228" s="21"/>
      <c r="BT228" s="21"/>
      <c r="BU228" s="6"/>
      <c r="BV228" s="6"/>
      <c r="BW228" s="6"/>
      <c r="BX228" s="6"/>
      <c r="BY228" s="21"/>
      <c r="BZ228" s="21"/>
      <c r="CA228" s="21"/>
      <c r="CB228" s="21"/>
      <c r="EI228" s="21"/>
      <c r="EJ228" s="21"/>
      <c r="EK228" s="21"/>
      <c r="EL228" s="21"/>
      <c r="EM228" s="6"/>
      <c r="EN228" s="6"/>
      <c r="EO228" s="6"/>
      <c r="EP228" s="6"/>
      <c r="EQ228" s="21"/>
      <c r="ER228" s="21"/>
      <c r="ES228" s="21"/>
      <c r="ET228" s="21"/>
    </row>
    <row r="229" spans="65:150" s="18" customFormat="1" x14ac:dyDescent="0.25">
      <c r="BM229" s="8"/>
      <c r="BN229" s="8"/>
      <c r="BO229" s="8"/>
      <c r="BP229" s="8"/>
      <c r="BQ229" s="21"/>
      <c r="BR229" s="21"/>
      <c r="BS229" s="21"/>
      <c r="BT229" s="21"/>
      <c r="BU229" s="6"/>
      <c r="BV229" s="6"/>
      <c r="BW229" s="6"/>
      <c r="BX229" s="6"/>
      <c r="BY229" s="21"/>
      <c r="BZ229" s="21"/>
      <c r="CA229" s="21"/>
      <c r="CB229" s="21"/>
      <c r="EI229" s="21"/>
      <c r="EJ229" s="21"/>
      <c r="EK229" s="21"/>
      <c r="EL229" s="21"/>
      <c r="EM229" s="6"/>
      <c r="EN229" s="6"/>
      <c r="EO229" s="6"/>
      <c r="EP229" s="6"/>
      <c r="EQ229" s="21"/>
      <c r="ER229" s="21"/>
      <c r="ES229" s="21"/>
      <c r="ET229" s="21"/>
    </row>
    <row r="230" spans="65:150" s="18" customFormat="1" x14ac:dyDescent="0.25">
      <c r="BM230" s="8"/>
      <c r="BN230" s="8"/>
      <c r="BO230" s="8"/>
      <c r="BP230" s="8"/>
      <c r="BQ230" s="21"/>
      <c r="BR230" s="21"/>
      <c r="BS230" s="21"/>
      <c r="BT230" s="21"/>
      <c r="BU230" s="6"/>
      <c r="BV230" s="6"/>
      <c r="BW230" s="6"/>
      <c r="BX230" s="6"/>
      <c r="BY230" s="21"/>
      <c r="BZ230" s="21"/>
      <c r="CA230" s="21"/>
      <c r="CB230" s="21"/>
      <c r="EI230" s="21"/>
      <c r="EJ230" s="21"/>
      <c r="EK230" s="21"/>
      <c r="EL230" s="21"/>
      <c r="EM230" s="6"/>
      <c r="EN230" s="6"/>
      <c r="EO230" s="6"/>
      <c r="EP230" s="6"/>
      <c r="EQ230" s="21"/>
      <c r="ER230" s="21"/>
      <c r="ES230" s="21"/>
      <c r="ET230" s="21"/>
    </row>
    <row r="231" spans="65:150" s="18" customFormat="1" x14ac:dyDescent="0.25">
      <c r="BM231" s="8"/>
      <c r="BN231" s="8"/>
      <c r="BO231" s="8"/>
      <c r="BP231" s="8"/>
      <c r="BQ231" s="21"/>
      <c r="BR231" s="21"/>
      <c r="BS231" s="21"/>
      <c r="BT231" s="21"/>
      <c r="BU231" s="6"/>
      <c r="BV231" s="6"/>
      <c r="BW231" s="6"/>
      <c r="BX231" s="6"/>
      <c r="BY231" s="21"/>
      <c r="BZ231" s="21"/>
      <c r="CA231" s="21"/>
      <c r="CB231" s="21"/>
      <c r="EI231" s="21"/>
      <c r="EJ231" s="21"/>
      <c r="EK231" s="21"/>
      <c r="EL231" s="21"/>
      <c r="EM231" s="6"/>
      <c r="EN231" s="6"/>
      <c r="EO231" s="6"/>
      <c r="EP231" s="6"/>
      <c r="EQ231" s="21"/>
      <c r="ER231" s="21"/>
      <c r="ES231" s="21"/>
      <c r="ET231" s="21"/>
    </row>
    <row r="232" spans="65:150" s="18" customFormat="1" x14ac:dyDescent="0.25">
      <c r="BM232" s="8"/>
      <c r="BN232" s="8"/>
      <c r="BO232" s="8"/>
      <c r="BP232" s="8"/>
      <c r="BQ232" s="21"/>
      <c r="BR232" s="21"/>
      <c r="BS232" s="21"/>
      <c r="BT232" s="21"/>
      <c r="BU232" s="6"/>
      <c r="BV232" s="6"/>
      <c r="BW232" s="6"/>
      <c r="BX232" s="6"/>
      <c r="BY232" s="21"/>
      <c r="BZ232" s="21"/>
      <c r="CA232" s="21"/>
      <c r="CB232" s="21"/>
      <c r="EI232" s="21"/>
      <c r="EJ232" s="21"/>
      <c r="EK232" s="21"/>
      <c r="EL232" s="21"/>
      <c r="EM232" s="6"/>
      <c r="EN232" s="6"/>
      <c r="EO232" s="6"/>
      <c r="EP232" s="6"/>
      <c r="EQ232" s="21"/>
      <c r="ER232" s="21"/>
      <c r="ES232" s="21"/>
      <c r="ET232" s="21"/>
    </row>
    <row r="233" spans="65:150" s="18" customFormat="1" x14ac:dyDescent="0.25">
      <c r="BM233" s="8"/>
      <c r="BN233" s="8"/>
      <c r="BO233" s="8"/>
      <c r="BP233" s="8"/>
      <c r="BQ233" s="21"/>
      <c r="BR233" s="21"/>
      <c r="BS233" s="21"/>
      <c r="BT233" s="21"/>
      <c r="BU233" s="6"/>
      <c r="BV233" s="6"/>
      <c r="BW233" s="6"/>
      <c r="BX233" s="6"/>
      <c r="BY233" s="21"/>
      <c r="BZ233" s="21"/>
      <c r="CA233" s="21"/>
      <c r="CB233" s="21"/>
      <c r="EI233" s="21"/>
      <c r="EJ233" s="21"/>
      <c r="EK233" s="21"/>
      <c r="EL233" s="21"/>
      <c r="EM233" s="6"/>
      <c r="EN233" s="6"/>
      <c r="EO233" s="6"/>
      <c r="EP233" s="6"/>
      <c r="EQ233" s="21"/>
      <c r="ER233" s="21"/>
      <c r="ES233" s="21"/>
      <c r="ET233" s="21"/>
    </row>
    <row r="234" spans="65:150" s="18" customFormat="1" x14ac:dyDescent="0.25">
      <c r="BM234" s="8"/>
      <c r="BN234" s="8"/>
      <c r="BO234" s="8"/>
      <c r="BP234" s="8"/>
      <c r="BQ234" s="21"/>
      <c r="BR234" s="21"/>
      <c r="BS234" s="21"/>
      <c r="BT234" s="21"/>
      <c r="BU234" s="6"/>
      <c r="BV234" s="6"/>
      <c r="BW234" s="6"/>
      <c r="BX234" s="6"/>
      <c r="BY234" s="21"/>
      <c r="BZ234" s="21"/>
      <c r="CA234" s="21"/>
      <c r="CB234" s="21"/>
      <c r="EI234" s="21"/>
      <c r="EJ234" s="21"/>
      <c r="EK234" s="21"/>
      <c r="EL234" s="21"/>
      <c r="EM234" s="6"/>
      <c r="EN234" s="6"/>
      <c r="EO234" s="6"/>
      <c r="EP234" s="6"/>
      <c r="EQ234" s="21"/>
      <c r="ER234" s="21"/>
      <c r="ES234" s="21"/>
      <c r="ET234" s="21"/>
    </row>
    <row r="235" spans="65:150" s="18" customFormat="1" x14ac:dyDescent="0.25">
      <c r="BM235" s="8"/>
      <c r="BN235" s="8"/>
      <c r="BO235" s="8"/>
      <c r="BP235" s="8"/>
      <c r="BQ235" s="21"/>
      <c r="BR235" s="21"/>
      <c r="BS235" s="21"/>
      <c r="BT235" s="21"/>
      <c r="BU235" s="6"/>
      <c r="BV235" s="6"/>
      <c r="BW235" s="6"/>
      <c r="BX235" s="6"/>
      <c r="BY235" s="21"/>
      <c r="BZ235" s="21"/>
      <c r="CA235" s="21"/>
      <c r="CB235" s="21"/>
      <c r="EI235" s="21"/>
      <c r="EJ235" s="21"/>
      <c r="EK235" s="21"/>
      <c r="EL235" s="21"/>
      <c r="EM235" s="6"/>
      <c r="EN235" s="6"/>
      <c r="EO235" s="6"/>
      <c r="EP235" s="6"/>
      <c r="EQ235" s="21"/>
      <c r="ER235" s="21"/>
      <c r="ES235" s="21"/>
      <c r="ET235" s="21"/>
    </row>
    <row r="236" spans="65:150" s="18" customFormat="1" x14ac:dyDescent="0.25">
      <c r="BM236" s="8"/>
      <c r="BN236" s="8"/>
      <c r="BO236" s="8"/>
      <c r="BP236" s="8"/>
      <c r="BQ236" s="21"/>
      <c r="BR236" s="21"/>
      <c r="BS236" s="21"/>
      <c r="BT236" s="21"/>
      <c r="BU236" s="6"/>
      <c r="BV236" s="6"/>
      <c r="BW236" s="6"/>
      <c r="BX236" s="6"/>
      <c r="BY236" s="21"/>
      <c r="BZ236" s="21"/>
      <c r="CA236" s="21"/>
      <c r="CB236" s="21"/>
      <c r="EI236" s="21"/>
      <c r="EJ236" s="21"/>
      <c r="EK236" s="21"/>
      <c r="EL236" s="21"/>
      <c r="EM236" s="6"/>
      <c r="EN236" s="6"/>
      <c r="EO236" s="6"/>
      <c r="EP236" s="6"/>
      <c r="EQ236" s="21"/>
      <c r="ER236" s="21"/>
      <c r="ES236" s="21"/>
      <c r="ET236" s="21"/>
    </row>
    <row r="237" spans="65:150" s="18" customFormat="1" x14ac:dyDescent="0.25">
      <c r="BM237" s="8"/>
      <c r="BN237" s="8"/>
      <c r="BO237" s="8"/>
      <c r="BP237" s="8"/>
      <c r="BQ237" s="21"/>
      <c r="BR237" s="21"/>
      <c r="BS237" s="21"/>
      <c r="BT237" s="21"/>
      <c r="BU237" s="6"/>
      <c r="BV237" s="6"/>
      <c r="BW237" s="6"/>
      <c r="BX237" s="6"/>
      <c r="BY237" s="21"/>
      <c r="BZ237" s="21"/>
      <c r="CA237" s="21"/>
      <c r="CB237" s="21"/>
      <c r="EI237" s="21"/>
      <c r="EJ237" s="21"/>
      <c r="EK237" s="21"/>
      <c r="EL237" s="21"/>
      <c r="EM237" s="6"/>
      <c r="EN237" s="6"/>
      <c r="EO237" s="6"/>
      <c r="EP237" s="6"/>
      <c r="EQ237" s="21"/>
      <c r="ER237" s="21"/>
      <c r="ES237" s="21"/>
      <c r="ET237" s="21"/>
    </row>
    <row r="238" spans="65:150" s="18" customFormat="1" x14ac:dyDescent="0.25">
      <c r="BM238" s="8"/>
      <c r="BN238" s="8"/>
      <c r="BO238" s="8"/>
      <c r="BP238" s="8"/>
      <c r="BQ238" s="21"/>
      <c r="BR238" s="21"/>
      <c r="BS238" s="21"/>
      <c r="BT238" s="21"/>
      <c r="BU238" s="6"/>
      <c r="BV238" s="6"/>
      <c r="BW238" s="6"/>
      <c r="BX238" s="6"/>
      <c r="BY238" s="21"/>
      <c r="BZ238" s="21"/>
      <c r="CA238" s="21"/>
      <c r="CB238" s="21"/>
      <c r="EI238" s="21"/>
      <c r="EJ238" s="21"/>
      <c r="EK238" s="21"/>
      <c r="EL238" s="21"/>
      <c r="EM238" s="6"/>
      <c r="EN238" s="6"/>
      <c r="EO238" s="6"/>
      <c r="EP238" s="6"/>
      <c r="EQ238" s="21"/>
      <c r="ER238" s="21"/>
      <c r="ES238" s="21"/>
      <c r="ET238" s="21"/>
    </row>
    <row r="239" spans="65:150" s="18" customFormat="1" x14ac:dyDescent="0.25">
      <c r="BM239" s="8"/>
      <c r="BN239" s="8"/>
      <c r="BO239" s="8"/>
      <c r="BP239" s="8"/>
      <c r="BQ239" s="21"/>
      <c r="BR239" s="21"/>
      <c r="BS239" s="21"/>
      <c r="BT239" s="21"/>
      <c r="BU239" s="6"/>
      <c r="BV239" s="6"/>
      <c r="BW239" s="6"/>
      <c r="BX239" s="6"/>
      <c r="BY239" s="21"/>
      <c r="BZ239" s="21"/>
      <c r="CA239" s="21"/>
      <c r="CB239" s="21"/>
      <c r="EI239" s="21"/>
      <c r="EJ239" s="21"/>
      <c r="EK239" s="21"/>
      <c r="EL239" s="21"/>
      <c r="EM239" s="6"/>
      <c r="EN239" s="6"/>
      <c r="EO239" s="6"/>
      <c r="EP239" s="6"/>
      <c r="EQ239" s="21"/>
      <c r="ER239" s="21"/>
      <c r="ES239" s="21"/>
      <c r="ET239" s="21"/>
    </row>
    <row r="240" spans="65:150" s="18" customFormat="1" x14ac:dyDescent="0.25">
      <c r="BM240" s="8"/>
      <c r="BN240" s="8"/>
      <c r="BO240" s="8"/>
      <c r="BP240" s="8"/>
      <c r="BQ240" s="21"/>
      <c r="BR240" s="21"/>
      <c r="BS240" s="21"/>
      <c r="BT240" s="21"/>
      <c r="BU240" s="6"/>
      <c r="BV240" s="6"/>
      <c r="BW240" s="6"/>
      <c r="BX240" s="6"/>
      <c r="BY240" s="21"/>
      <c r="BZ240" s="21"/>
      <c r="CA240" s="21"/>
      <c r="CB240" s="21"/>
      <c r="EI240" s="21"/>
      <c r="EJ240" s="21"/>
      <c r="EK240" s="21"/>
      <c r="EL240" s="21"/>
      <c r="EM240" s="6"/>
      <c r="EN240" s="6"/>
      <c r="EO240" s="6"/>
      <c r="EP240" s="6"/>
      <c r="EQ240" s="21"/>
      <c r="ER240" s="21"/>
      <c r="ES240" s="21"/>
      <c r="ET240" s="21"/>
    </row>
    <row r="241" spans="65:150" s="18" customFormat="1" x14ac:dyDescent="0.25">
      <c r="BM241" s="8"/>
      <c r="BN241" s="8"/>
      <c r="BO241" s="8"/>
      <c r="BP241" s="8"/>
      <c r="BQ241" s="21"/>
      <c r="BR241" s="21"/>
      <c r="BS241" s="21"/>
      <c r="BT241" s="21"/>
      <c r="BU241" s="6"/>
      <c r="BV241" s="6"/>
      <c r="BW241" s="6"/>
      <c r="BX241" s="6"/>
      <c r="BY241" s="21"/>
      <c r="BZ241" s="21"/>
      <c r="CA241" s="21"/>
      <c r="CB241" s="21"/>
      <c r="EI241" s="21"/>
      <c r="EJ241" s="21"/>
      <c r="EK241" s="21"/>
      <c r="EL241" s="21"/>
      <c r="EM241" s="6"/>
      <c r="EN241" s="6"/>
      <c r="EO241" s="6"/>
      <c r="EP241" s="6"/>
      <c r="EQ241" s="21"/>
      <c r="ER241" s="21"/>
      <c r="ES241" s="21"/>
      <c r="ET241" s="21"/>
    </row>
    <row r="242" spans="65:150" s="18" customFormat="1" x14ac:dyDescent="0.25">
      <c r="BM242" s="8"/>
      <c r="BN242" s="8"/>
      <c r="BO242" s="8"/>
      <c r="BP242" s="8"/>
      <c r="BQ242" s="21"/>
      <c r="BR242" s="21"/>
      <c r="BS242" s="21"/>
      <c r="BT242" s="21"/>
      <c r="BU242" s="6"/>
      <c r="BV242" s="6"/>
      <c r="BW242" s="6"/>
      <c r="BX242" s="6"/>
      <c r="BY242" s="21"/>
      <c r="BZ242" s="21"/>
      <c r="CA242" s="21"/>
      <c r="CB242" s="21"/>
      <c r="EI242" s="21"/>
      <c r="EJ242" s="21"/>
      <c r="EK242" s="21"/>
      <c r="EL242" s="21"/>
      <c r="EM242" s="6"/>
      <c r="EN242" s="6"/>
      <c r="EO242" s="6"/>
      <c r="EP242" s="6"/>
      <c r="EQ242" s="21"/>
      <c r="ER242" s="21"/>
      <c r="ES242" s="21"/>
      <c r="ET242" s="21"/>
    </row>
    <row r="243" spans="65:150" s="18" customFormat="1" x14ac:dyDescent="0.25">
      <c r="BM243" s="8"/>
      <c r="BN243" s="8"/>
      <c r="BO243" s="8"/>
      <c r="BP243" s="8"/>
      <c r="BQ243" s="21"/>
      <c r="BR243" s="21"/>
      <c r="BS243" s="21"/>
      <c r="BT243" s="21"/>
      <c r="BU243" s="6"/>
      <c r="BV243" s="6"/>
      <c r="BW243" s="6"/>
      <c r="BX243" s="6"/>
      <c r="BY243" s="21"/>
      <c r="BZ243" s="21"/>
      <c r="CA243" s="21"/>
      <c r="CB243" s="21"/>
      <c r="EI243" s="21"/>
      <c r="EJ243" s="21"/>
      <c r="EK243" s="21"/>
      <c r="EL243" s="21"/>
      <c r="EM243" s="6"/>
      <c r="EN243" s="6"/>
      <c r="EO243" s="6"/>
      <c r="EP243" s="6"/>
      <c r="EQ243" s="21"/>
      <c r="ER243" s="21"/>
      <c r="ES243" s="21"/>
      <c r="ET243" s="21"/>
    </row>
    <row r="244" spans="65:150" s="18" customFormat="1" x14ac:dyDescent="0.25">
      <c r="BM244" s="8"/>
      <c r="BN244" s="8"/>
      <c r="BO244" s="8"/>
      <c r="BP244" s="8"/>
      <c r="BQ244" s="21"/>
      <c r="BR244" s="21"/>
      <c r="BS244" s="21"/>
      <c r="BT244" s="21"/>
      <c r="BU244" s="6"/>
      <c r="BV244" s="6"/>
      <c r="BW244" s="6"/>
      <c r="BX244" s="6"/>
      <c r="BY244" s="21"/>
      <c r="BZ244" s="21"/>
      <c r="CA244" s="21"/>
      <c r="CB244" s="21"/>
      <c r="EI244" s="21"/>
      <c r="EJ244" s="21"/>
      <c r="EK244" s="21"/>
      <c r="EL244" s="21"/>
      <c r="EM244" s="6"/>
      <c r="EN244" s="6"/>
      <c r="EO244" s="6"/>
      <c r="EP244" s="6"/>
      <c r="EQ244" s="21"/>
      <c r="ER244" s="21"/>
      <c r="ES244" s="21"/>
      <c r="ET244" s="21"/>
    </row>
    <row r="245" spans="65:150" s="18" customFormat="1" x14ac:dyDescent="0.25">
      <c r="BM245" s="8"/>
      <c r="BN245" s="8"/>
      <c r="BO245" s="8"/>
      <c r="BP245" s="8"/>
      <c r="BQ245" s="21"/>
      <c r="BR245" s="21"/>
      <c r="BS245" s="21"/>
      <c r="BT245" s="21"/>
      <c r="BU245" s="6"/>
      <c r="BV245" s="6"/>
      <c r="BW245" s="6"/>
      <c r="BX245" s="6"/>
      <c r="BY245" s="21"/>
      <c r="BZ245" s="21"/>
      <c r="CA245" s="21"/>
      <c r="CB245" s="21"/>
      <c r="EI245" s="21"/>
      <c r="EJ245" s="21"/>
      <c r="EK245" s="21"/>
      <c r="EL245" s="21"/>
      <c r="EM245" s="6"/>
      <c r="EN245" s="6"/>
      <c r="EO245" s="6"/>
      <c r="EP245" s="6"/>
      <c r="EQ245" s="21"/>
      <c r="ER245" s="21"/>
      <c r="ES245" s="21"/>
      <c r="ET245" s="21"/>
    </row>
    <row r="246" spans="65:150" s="18" customFormat="1" x14ac:dyDescent="0.25">
      <c r="BM246" s="8"/>
      <c r="BN246" s="8"/>
      <c r="BO246" s="8"/>
      <c r="BP246" s="8"/>
      <c r="BQ246" s="21"/>
      <c r="BR246" s="21"/>
      <c r="BS246" s="21"/>
      <c r="BT246" s="21"/>
      <c r="BU246" s="6"/>
      <c r="BV246" s="6"/>
      <c r="BW246" s="6"/>
      <c r="BX246" s="6"/>
      <c r="BY246" s="21"/>
      <c r="BZ246" s="21"/>
      <c r="CA246" s="21"/>
      <c r="CB246" s="21"/>
      <c r="EI246" s="21"/>
      <c r="EJ246" s="21"/>
      <c r="EK246" s="21"/>
      <c r="EL246" s="21"/>
      <c r="EM246" s="6"/>
      <c r="EN246" s="6"/>
      <c r="EO246" s="6"/>
      <c r="EP246" s="6"/>
      <c r="EQ246" s="21"/>
      <c r="ER246" s="21"/>
      <c r="ES246" s="21"/>
      <c r="ET246" s="21"/>
    </row>
    <row r="247" spans="65:150" s="18" customFormat="1" x14ac:dyDescent="0.25">
      <c r="BM247" s="8"/>
      <c r="BN247" s="8"/>
      <c r="BO247" s="8"/>
      <c r="BP247" s="8"/>
      <c r="BQ247" s="21"/>
      <c r="BR247" s="21"/>
      <c r="BS247" s="21"/>
      <c r="BT247" s="21"/>
      <c r="BU247" s="6"/>
      <c r="BV247" s="6"/>
      <c r="BW247" s="6"/>
      <c r="BX247" s="6"/>
      <c r="BY247" s="21"/>
      <c r="BZ247" s="21"/>
      <c r="CA247" s="21"/>
      <c r="CB247" s="21"/>
      <c r="EI247" s="21"/>
      <c r="EJ247" s="21"/>
      <c r="EK247" s="21"/>
      <c r="EL247" s="21"/>
      <c r="EM247" s="6"/>
      <c r="EN247" s="6"/>
      <c r="EO247" s="6"/>
      <c r="EP247" s="6"/>
      <c r="EQ247" s="21"/>
      <c r="ER247" s="21"/>
      <c r="ES247" s="21"/>
      <c r="ET247" s="21"/>
    </row>
    <row r="248" spans="65:150" s="18" customFormat="1" x14ac:dyDescent="0.25">
      <c r="BM248" s="8"/>
      <c r="BN248" s="8"/>
      <c r="BO248" s="8"/>
      <c r="BP248" s="8"/>
      <c r="BQ248" s="21"/>
      <c r="BR248" s="21"/>
      <c r="BS248" s="21"/>
      <c r="BT248" s="21"/>
      <c r="BU248" s="6"/>
      <c r="BV248" s="6"/>
      <c r="BW248" s="6"/>
      <c r="BX248" s="6"/>
      <c r="BY248" s="21"/>
      <c r="BZ248" s="21"/>
      <c r="CA248" s="21"/>
      <c r="CB248" s="21"/>
      <c r="EI248" s="21"/>
      <c r="EJ248" s="21"/>
      <c r="EK248" s="21"/>
      <c r="EL248" s="21"/>
      <c r="EM248" s="6"/>
      <c r="EN248" s="6"/>
      <c r="EO248" s="6"/>
      <c r="EP248" s="6"/>
      <c r="EQ248" s="21"/>
      <c r="ER248" s="21"/>
      <c r="ES248" s="21"/>
      <c r="ET248" s="21"/>
    </row>
    <row r="249" spans="65:150" s="18" customFormat="1" x14ac:dyDescent="0.25">
      <c r="BM249" s="8"/>
      <c r="BN249" s="8"/>
      <c r="BO249" s="8"/>
      <c r="BP249" s="8"/>
      <c r="BQ249" s="21"/>
      <c r="BR249" s="21"/>
      <c r="BS249" s="21"/>
      <c r="BT249" s="21"/>
      <c r="BU249" s="6"/>
      <c r="BV249" s="6"/>
      <c r="BW249" s="6"/>
      <c r="BX249" s="6"/>
      <c r="BY249" s="21"/>
      <c r="BZ249" s="21"/>
      <c r="CA249" s="21"/>
      <c r="CB249" s="21"/>
      <c r="EI249" s="21"/>
      <c r="EJ249" s="21"/>
      <c r="EK249" s="21"/>
      <c r="EL249" s="21"/>
      <c r="EM249" s="6"/>
      <c r="EN249" s="6"/>
      <c r="EO249" s="6"/>
      <c r="EP249" s="6"/>
      <c r="EQ249" s="21"/>
      <c r="ER249" s="21"/>
      <c r="ES249" s="21"/>
      <c r="ET249" s="21"/>
    </row>
    <row r="250" spans="65:150" s="18" customFormat="1" x14ac:dyDescent="0.25">
      <c r="BM250" s="8"/>
      <c r="BN250" s="8"/>
      <c r="BO250" s="8"/>
      <c r="BP250" s="8"/>
      <c r="BQ250" s="21"/>
      <c r="BR250" s="21"/>
      <c r="BS250" s="21"/>
      <c r="BT250" s="21"/>
      <c r="BU250" s="6"/>
      <c r="BV250" s="6"/>
      <c r="BW250" s="6"/>
      <c r="BX250" s="6"/>
      <c r="BY250" s="21"/>
      <c r="BZ250" s="21"/>
      <c r="CA250" s="21"/>
      <c r="CB250" s="21"/>
      <c r="EI250" s="21"/>
      <c r="EJ250" s="21"/>
      <c r="EK250" s="21"/>
      <c r="EL250" s="21"/>
      <c r="EM250" s="6"/>
      <c r="EN250" s="6"/>
      <c r="EO250" s="6"/>
      <c r="EP250" s="6"/>
      <c r="EQ250" s="21"/>
      <c r="ER250" s="21"/>
      <c r="ES250" s="21"/>
      <c r="ET250" s="21"/>
    </row>
    <row r="251" spans="65:150" s="18" customFormat="1" x14ac:dyDescent="0.25">
      <c r="BM251" s="8"/>
      <c r="BN251" s="8"/>
      <c r="BO251" s="8"/>
      <c r="BP251" s="8"/>
      <c r="BQ251" s="21"/>
      <c r="BR251" s="21"/>
      <c r="BS251" s="21"/>
      <c r="BT251" s="21"/>
      <c r="BU251" s="6"/>
      <c r="BV251" s="6"/>
      <c r="BW251" s="6"/>
      <c r="BX251" s="6"/>
      <c r="BY251" s="21"/>
      <c r="BZ251" s="21"/>
      <c r="CA251" s="21"/>
      <c r="CB251" s="21"/>
      <c r="EI251" s="21"/>
      <c r="EJ251" s="21"/>
      <c r="EK251" s="21"/>
      <c r="EL251" s="21"/>
      <c r="EM251" s="6"/>
      <c r="EN251" s="6"/>
      <c r="EO251" s="6"/>
      <c r="EP251" s="6"/>
      <c r="EQ251" s="21"/>
      <c r="ER251" s="21"/>
      <c r="ES251" s="21"/>
      <c r="ET251" s="21"/>
    </row>
    <row r="252" spans="65:150" s="18" customFormat="1" x14ac:dyDescent="0.25">
      <c r="BM252" s="8"/>
      <c r="BN252" s="8"/>
      <c r="BO252" s="8"/>
      <c r="BP252" s="8"/>
      <c r="BQ252" s="21"/>
      <c r="BR252" s="21"/>
      <c r="BS252" s="21"/>
      <c r="BT252" s="21"/>
      <c r="BU252" s="6"/>
      <c r="BV252" s="6"/>
      <c r="BW252" s="6"/>
      <c r="BX252" s="6"/>
      <c r="BY252" s="21"/>
      <c r="BZ252" s="21"/>
      <c r="CA252" s="21"/>
      <c r="CB252" s="21"/>
      <c r="EI252" s="21"/>
      <c r="EJ252" s="21"/>
      <c r="EK252" s="21"/>
      <c r="EL252" s="21"/>
      <c r="EM252" s="6"/>
      <c r="EN252" s="6"/>
      <c r="EO252" s="6"/>
      <c r="EP252" s="6"/>
      <c r="EQ252" s="21"/>
      <c r="ER252" s="21"/>
      <c r="ES252" s="21"/>
      <c r="ET252" s="21"/>
    </row>
    <row r="253" spans="65:150" s="18" customFormat="1" x14ac:dyDescent="0.25">
      <c r="BM253" s="8"/>
      <c r="BN253" s="8"/>
      <c r="BO253" s="8"/>
      <c r="BP253" s="8"/>
      <c r="BQ253" s="21"/>
      <c r="BR253" s="21"/>
      <c r="BS253" s="21"/>
      <c r="BT253" s="21"/>
      <c r="BU253" s="6"/>
      <c r="BV253" s="6"/>
      <c r="BW253" s="6"/>
      <c r="BX253" s="6"/>
      <c r="BY253" s="21"/>
      <c r="BZ253" s="21"/>
      <c r="CA253" s="21"/>
      <c r="CB253" s="21"/>
      <c r="EI253" s="21"/>
      <c r="EJ253" s="21"/>
      <c r="EK253" s="21"/>
      <c r="EL253" s="21"/>
      <c r="EM253" s="6"/>
      <c r="EN253" s="6"/>
      <c r="EO253" s="6"/>
      <c r="EP253" s="6"/>
      <c r="EQ253" s="21"/>
      <c r="ER253" s="21"/>
      <c r="ES253" s="21"/>
      <c r="ET253" s="21"/>
    </row>
    <row r="254" spans="65:150" s="18" customFormat="1" x14ac:dyDescent="0.25">
      <c r="BM254" s="8"/>
      <c r="BN254" s="8"/>
      <c r="BO254" s="8"/>
      <c r="BP254" s="8"/>
      <c r="BQ254" s="21"/>
      <c r="BR254" s="21"/>
      <c r="BS254" s="21"/>
      <c r="BT254" s="21"/>
      <c r="BU254" s="6"/>
      <c r="BV254" s="6"/>
      <c r="BW254" s="6"/>
      <c r="BX254" s="6"/>
      <c r="BY254" s="21"/>
      <c r="BZ254" s="21"/>
      <c r="CA254" s="21"/>
      <c r="CB254" s="21"/>
      <c r="EI254" s="21"/>
      <c r="EJ254" s="21"/>
      <c r="EK254" s="21"/>
      <c r="EL254" s="21"/>
      <c r="EM254" s="6"/>
      <c r="EN254" s="6"/>
      <c r="EO254" s="6"/>
      <c r="EP254" s="6"/>
      <c r="EQ254" s="21"/>
      <c r="ER254" s="21"/>
      <c r="ES254" s="21"/>
      <c r="ET254" s="21"/>
    </row>
    <row r="255" spans="65:150" s="18" customFormat="1" x14ac:dyDescent="0.25">
      <c r="BM255" s="8"/>
      <c r="BN255" s="8"/>
      <c r="BO255" s="8"/>
      <c r="BP255" s="8"/>
      <c r="BQ255" s="21"/>
      <c r="BR255" s="21"/>
      <c r="BS255" s="21"/>
      <c r="BT255" s="21"/>
      <c r="BU255" s="6"/>
      <c r="BV255" s="6"/>
      <c r="BW255" s="6"/>
      <c r="BX255" s="6"/>
      <c r="BY255" s="21"/>
      <c r="BZ255" s="21"/>
      <c r="CA255" s="21"/>
      <c r="CB255" s="21"/>
      <c r="EI255" s="21"/>
      <c r="EJ255" s="21"/>
      <c r="EK255" s="21"/>
      <c r="EL255" s="21"/>
      <c r="EM255" s="6"/>
      <c r="EN255" s="6"/>
      <c r="EO255" s="6"/>
      <c r="EP255" s="6"/>
      <c r="EQ255" s="21"/>
      <c r="ER255" s="21"/>
      <c r="ES255" s="21"/>
      <c r="ET255" s="21"/>
    </row>
    <row r="256" spans="65:150" s="18" customFormat="1" x14ac:dyDescent="0.25">
      <c r="BM256" s="8"/>
      <c r="BN256" s="8"/>
      <c r="BO256" s="8"/>
      <c r="BP256" s="8"/>
      <c r="BQ256" s="21"/>
      <c r="BR256" s="21"/>
      <c r="BS256" s="21"/>
      <c r="BT256" s="21"/>
      <c r="BU256" s="6"/>
      <c r="BV256" s="6"/>
      <c r="BW256" s="6"/>
      <c r="BX256" s="6"/>
      <c r="BY256" s="21"/>
      <c r="BZ256" s="21"/>
      <c r="CA256" s="21"/>
      <c r="CB256" s="21"/>
      <c r="EI256" s="21"/>
      <c r="EJ256" s="21"/>
      <c r="EK256" s="21"/>
      <c r="EL256" s="21"/>
      <c r="EM256" s="6"/>
      <c r="EN256" s="6"/>
      <c r="EO256" s="6"/>
      <c r="EP256" s="6"/>
      <c r="EQ256" s="21"/>
      <c r="ER256" s="21"/>
      <c r="ES256" s="21"/>
      <c r="ET256" s="21"/>
    </row>
    <row r="257" spans="65:150" s="18" customFormat="1" x14ac:dyDescent="0.25">
      <c r="BM257" s="8"/>
      <c r="BN257" s="8"/>
      <c r="BO257" s="8"/>
      <c r="BP257" s="8"/>
      <c r="BQ257" s="21"/>
      <c r="BR257" s="21"/>
      <c r="BS257" s="21"/>
      <c r="BT257" s="21"/>
      <c r="BU257" s="6"/>
      <c r="BV257" s="6"/>
      <c r="BW257" s="6"/>
      <c r="BX257" s="6"/>
      <c r="BY257" s="21"/>
      <c r="BZ257" s="21"/>
      <c r="CA257" s="21"/>
      <c r="CB257" s="21"/>
      <c r="EI257" s="21"/>
      <c r="EJ257" s="21"/>
      <c r="EK257" s="21"/>
      <c r="EL257" s="21"/>
      <c r="EM257" s="6"/>
      <c r="EN257" s="6"/>
      <c r="EO257" s="6"/>
      <c r="EP257" s="6"/>
      <c r="EQ257" s="21"/>
      <c r="ER257" s="21"/>
      <c r="ES257" s="21"/>
      <c r="ET257" s="21"/>
    </row>
    <row r="258" spans="65:150" s="18" customFormat="1" x14ac:dyDescent="0.25">
      <c r="BM258" s="8"/>
      <c r="BN258" s="8"/>
      <c r="BO258" s="8"/>
      <c r="BP258" s="8"/>
      <c r="BQ258" s="21"/>
      <c r="BR258" s="21"/>
      <c r="BS258" s="21"/>
      <c r="BT258" s="21"/>
      <c r="BU258" s="6"/>
      <c r="BV258" s="6"/>
      <c r="BW258" s="6"/>
      <c r="BX258" s="6"/>
      <c r="BY258" s="21"/>
      <c r="BZ258" s="21"/>
      <c r="CA258" s="21"/>
      <c r="CB258" s="21"/>
      <c r="EI258" s="21"/>
      <c r="EJ258" s="21"/>
      <c r="EK258" s="21"/>
      <c r="EL258" s="21"/>
      <c r="EM258" s="6"/>
      <c r="EN258" s="6"/>
      <c r="EO258" s="6"/>
      <c r="EP258" s="6"/>
      <c r="EQ258" s="21"/>
      <c r="ER258" s="21"/>
      <c r="ES258" s="21"/>
      <c r="ET258" s="21"/>
    </row>
    <row r="259" spans="65:150" s="18" customFormat="1" x14ac:dyDescent="0.25">
      <c r="BM259" s="8"/>
      <c r="BN259" s="8"/>
      <c r="BO259" s="8"/>
      <c r="BP259" s="8"/>
      <c r="BQ259" s="21"/>
      <c r="BR259" s="21"/>
      <c r="BS259" s="21"/>
      <c r="BT259" s="21"/>
      <c r="BU259" s="6"/>
      <c r="BV259" s="6"/>
      <c r="BW259" s="6"/>
      <c r="BX259" s="6"/>
      <c r="BY259" s="21"/>
      <c r="BZ259" s="21"/>
      <c r="CA259" s="21"/>
      <c r="CB259" s="21"/>
      <c r="EI259" s="21"/>
      <c r="EJ259" s="21"/>
      <c r="EK259" s="21"/>
      <c r="EL259" s="21"/>
      <c r="EM259" s="6"/>
      <c r="EN259" s="6"/>
      <c r="EO259" s="6"/>
      <c r="EP259" s="6"/>
      <c r="EQ259" s="21"/>
      <c r="ER259" s="21"/>
      <c r="ES259" s="21"/>
      <c r="ET259" s="21"/>
    </row>
    <row r="260" spans="65:150" s="18" customFormat="1" x14ac:dyDescent="0.25">
      <c r="BM260" s="8"/>
      <c r="BN260" s="8"/>
      <c r="BO260" s="8"/>
      <c r="BP260" s="8"/>
      <c r="BQ260" s="21"/>
      <c r="BR260" s="21"/>
      <c r="BS260" s="21"/>
      <c r="BT260" s="21"/>
      <c r="BU260" s="6"/>
      <c r="BV260" s="6"/>
      <c r="BW260" s="6"/>
      <c r="BX260" s="6"/>
      <c r="BY260" s="21"/>
      <c r="BZ260" s="21"/>
      <c r="CA260" s="21"/>
      <c r="CB260" s="21"/>
      <c r="EI260" s="21"/>
      <c r="EJ260" s="21"/>
      <c r="EK260" s="21"/>
      <c r="EL260" s="21"/>
      <c r="EM260" s="6"/>
      <c r="EN260" s="6"/>
      <c r="EO260" s="6"/>
      <c r="EP260" s="6"/>
      <c r="EQ260" s="21"/>
      <c r="ER260" s="21"/>
      <c r="ES260" s="21"/>
      <c r="ET260" s="21"/>
    </row>
    <row r="261" spans="65:150" s="18" customFormat="1" x14ac:dyDescent="0.25">
      <c r="BM261" s="8"/>
      <c r="BN261" s="8"/>
      <c r="BO261" s="8"/>
      <c r="BP261" s="8"/>
      <c r="BQ261" s="21"/>
      <c r="BR261" s="21"/>
      <c r="BS261" s="21"/>
      <c r="BT261" s="21"/>
      <c r="BU261" s="6"/>
      <c r="BV261" s="6"/>
      <c r="BW261" s="6"/>
      <c r="BX261" s="6"/>
      <c r="BY261" s="21"/>
      <c r="BZ261" s="21"/>
      <c r="CA261" s="21"/>
      <c r="CB261" s="21"/>
      <c r="EI261" s="21"/>
      <c r="EJ261" s="21"/>
      <c r="EK261" s="21"/>
      <c r="EL261" s="21"/>
      <c r="EM261" s="6"/>
      <c r="EN261" s="6"/>
      <c r="EO261" s="6"/>
      <c r="EP261" s="6"/>
      <c r="EQ261" s="21"/>
      <c r="ER261" s="21"/>
      <c r="ES261" s="21"/>
      <c r="ET261" s="21"/>
    </row>
    <row r="262" spans="65:150" s="18" customFormat="1" x14ac:dyDescent="0.25">
      <c r="BM262" s="8"/>
      <c r="BN262" s="8"/>
      <c r="BO262" s="8"/>
      <c r="BP262" s="8"/>
      <c r="BQ262" s="21"/>
      <c r="BR262" s="21"/>
      <c r="BS262" s="21"/>
      <c r="BT262" s="21"/>
      <c r="BU262" s="6"/>
      <c r="BV262" s="6"/>
      <c r="BW262" s="6"/>
      <c r="BX262" s="6"/>
      <c r="BY262" s="21"/>
      <c r="BZ262" s="21"/>
      <c r="CA262" s="21"/>
      <c r="CB262" s="21"/>
      <c r="EI262" s="21"/>
      <c r="EJ262" s="21"/>
      <c r="EK262" s="21"/>
      <c r="EL262" s="21"/>
      <c r="EM262" s="6"/>
      <c r="EN262" s="6"/>
      <c r="EO262" s="6"/>
      <c r="EP262" s="6"/>
      <c r="EQ262" s="21"/>
      <c r="ER262" s="21"/>
      <c r="ES262" s="21"/>
      <c r="ET262" s="21"/>
    </row>
    <row r="263" spans="65:150" s="18" customFormat="1" x14ac:dyDescent="0.25">
      <c r="BM263" s="8"/>
      <c r="BN263" s="8"/>
      <c r="BO263" s="8"/>
      <c r="BP263" s="8"/>
      <c r="BQ263" s="21"/>
      <c r="BR263" s="21"/>
      <c r="BS263" s="21"/>
      <c r="BT263" s="21"/>
      <c r="BU263" s="6"/>
      <c r="BV263" s="6"/>
      <c r="BW263" s="6"/>
      <c r="BX263" s="6"/>
      <c r="BY263" s="21"/>
      <c r="BZ263" s="21"/>
      <c r="CA263" s="21"/>
      <c r="CB263" s="21"/>
      <c r="EI263" s="21"/>
      <c r="EJ263" s="21"/>
      <c r="EK263" s="21"/>
      <c r="EL263" s="21"/>
      <c r="EM263" s="6"/>
      <c r="EN263" s="6"/>
      <c r="EO263" s="6"/>
      <c r="EP263" s="6"/>
      <c r="EQ263" s="21"/>
      <c r="ER263" s="21"/>
      <c r="ES263" s="21"/>
      <c r="ET263" s="21"/>
    </row>
    <row r="264" spans="65:150" s="18" customFormat="1" x14ac:dyDescent="0.25">
      <c r="BM264" s="8"/>
      <c r="BN264" s="8"/>
      <c r="BO264" s="8"/>
      <c r="BP264" s="8"/>
      <c r="BQ264" s="21"/>
      <c r="BR264" s="21"/>
      <c r="BS264" s="21"/>
      <c r="BT264" s="21"/>
      <c r="BU264" s="6"/>
      <c r="BV264" s="6"/>
      <c r="BW264" s="6"/>
      <c r="BX264" s="6"/>
      <c r="BY264" s="21"/>
      <c r="BZ264" s="21"/>
      <c r="CA264" s="21"/>
      <c r="CB264" s="21"/>
      <c r="EI264" s="21"/>
      <c r="EJ264" s="21"/>
      <c r="EK264" s="21"/>
      <c r="EL264" s="21"/>
      <c r="EM264" s="6"/>
      <c r="EN264" s="6"/>
      <c r="EO264" s="6"/>
      <c r="EP264" s="6"/>
      <c r="EQ264" s="21"/>
      <c r="ER264" s="21"/>
      <c r="ES264" s="21"/>
      <c r="ET264" s="21"/>
    </row>
    <row r="265" spans="65:150" s="18" customFormat="1" x14ac:dyDescent="0.25">
      <c r="BM265" s="8"/>
      <c r="BN265" s="8"/>
      <c r="BO265" s="8"/>
      <c r="BP265" s="8"/>
      <c r="BQ265" s="21"/>
      <c r="BR265" s="21"/>
      <c r="BS265" s="21"/>
      <c r="BT265" s="21"/>
      <c r="BU265" s="6"/>
      <c r="BV265" s="6"/>
      <c r="BW265" s="6"/>
      <c r="BX265" s="6"/>
      <c r="BY265" s="21"/>
      <c r="BZ265" s="21"/>
      <c r="CA265" s="21"/>
      <c r="CB265" s="21"/>
      <c r="EI265" s="21"/>
      <c r="EJ265" s="21"/>
      <c r="EK265" s="21"/>
      <c r="EL265" s="21"/>
      <c r="EM265" s="6"/>
      <c r="EN265" s="6"/>
      <c r="EO265" s="6"/>
      <c r="EP265" s="6"/>
      <c r="EQ265" s="21"/>
      <c r="ER265" s="21"/>
      <c r="ES265" s="21"/>
      <c r="ET265" s="21"/>
    </row>
    <row r="266" spans="65:150" s="18" customFormat="1" x14ac:dyDescent="0.25">
      <c r="BM266" s="8"/>
      <c r="BN266" s="8"/>
      <c r="BO266" s="8"/>
      <c r="BP266" s="8"/>
      <c r="BQ266" s="21"/>
      <c r="BR266" s="21"/>
      <c r="BS266" s="21"/>
      <c r="BT266" s="21"/>
      <c r="BU266" s="6"/>
      <c r="BV266" s="6"/>
      <c r="BW266" s="6"/>
      <c r="BX266" s="6"/>
      <c r="BY266" s="21"/>
      <c r="BZ266" s="21"/>
      <c r="CA266" s="21"/>
      <c r="CB266" s="21"/>
      <c r="EI266" s="21"/>
      <c r="EJ266" s="21"/>
      <c r="EK266" s="21"/>
      <c r="EL266" s="21"/>
      <c r="EM266" s="6"/>
      <c r="EN266" s="6"/>
      <c r="EO266" s="6"/>
      <c r="EP266" s="6"/>
      <c r="EQ266" s="21"/>
      <c r="ER266" s="21"/>
      <c r="ES266" s="21"/>
      <c r="ET266" s="21"/>
    </row>
    <row r="267" spans="65:150" s="18" customFormat="1" x14ac:dyDescent="0.25">
      <c r="BM267" s="8"/>
      <c r="BN267" s="8"/>
      <c r="BO267" s="8"/>
      <c r="BP267" s="8"/>
      <c r="BQ267" s="21"/>
      <c r="BR267" s="21"/>
      <c r="BS267" s="21"/>
      <c r="BT267" s="21"/>
      <c r="BU267" s="6"/>
      <c r="BV267" s="6"/>
      <c r="BW267" s="6"/>
      <c r="BX267" s="6"/>
      <c r="BY267" s="21"/>
      <c r="BZ267" s="21"/>
      <c r="CA267" s="21"/>
      <c r="CB267" s="21"/>
      <c r="EI267" s="21"/>
      <c r="EJ267" s="21"/>
      <c r="EK267" s="21"/>
      <c r="EL267" s="21"/>
      <c r="EM267" s="6"/>
      <c r="EN267" s="6"/>
      <c r="EO267" s="6"/>
      <c r="EP267" s="6"/>
      <c r="EQ267" s="21"/>
      <c r="ER267" s="21"/>
      <c r="ES267" s="21"/>
      <c r="ET267" s="21"/>
    </row>
    <row r="268" spans="65:150" s="18" customFormat="1" x14ac:dyDescent="0.25">
      <c r="BM268" s="8"/>
      <c r="BN268" s="8"/>
      <c r="BO268" s="8"/>
      <c r="BP268" s="8"/>
      <c r="BQ268" s="21"/>
      <c r="BR268" s="21"/>
      <c r="BS268" s="21"/>
      <c r="BT268" s="21"/>
      <c r="BU268" s="6"/>
      <c r="BV268" s="6"/>
      <c r="BW268" s="6"/>
      <c r="BX268" s="6"/>
      <c r="BY268" s="21"/>
      <c r="BZ268" s="21"/>
      <c r="CA268" s="21"/>
      <c r="CB268" s="21"/>
      <c r="EI268" s="21"/>
      <c r="EJ268" s="21"/>
      <c r="EK268" s="21"/>
      <c r="EL268" s="21"/>
      <c r="EM268" s="6"/>
      <c r="EN268" s="6"/>
      <c r="EO268" s="6"/>
      <c r="EP268" s="6"/>
      <c r="EQ268" s="21"/>
      <c r="ER268" s="21"/>
      <c r="ES268" s="21"/>
      <c r="ET268" s="21"/>
    </row>
    <row r="269" spans="65:150" s="18" customFormat="1" x14ac:dyDescent="0.25">
      <c r="BM269" s="8"/>
      <c r="BN269" s="8"/>
      <c r="BO269" s="8"/>
      <c r="BP269" s="8"/>
      <c r="BQ269" s="21"/>
      <c r="BR269" s="21"/>
      <c r="BS269" s="21"/>
      <c r="BT269" s="21"/>
      <c r="BU269" s="6"/>
      <c r="BV269" s="6"/>
      <c r="BW269" s="6"/>
      <c r="BX269" s="6"/>
      <c r="BY269" s="21"/>
      <c r="BZ269" s="21"/>
      <c r="CA269" s="21"/>
      <c r="CB269" s="21"/>
      <c r="EI269" s="21"/>
      <c r="EJ269" s="21"/>
      <c r="EK269" s="21"/>
      <c r="EL269" s="21"/>
      <c r="EM269" s="6"/>
      <c r="EN269" s="6"/>
      <c r="EO269" s="6"/>
      <c r="EP269" s="6"/>
      <c r="EQ269" s="21"/>
      <c r="ER269" s="21"/>
      <c r="ES269" s="21"/>
      <c r="ET269" s="21"/>
    </row>
    <row r="270" spans="65:150" s="18" customFormat="1" x14ac:dyDescent="0.25">
      <c r="BM270" s="8"/>
      <c r="BN270" s="8"/>
      <c r="BO270" s="8"/>
      <c r="BP270" s="8"/>
      <c r="BQ270" s="21"/>
      <c r="BR270" s="21"/>
      <c r="BS270" s="21"/>
      <c r="BT270" s="21"/>
      <c r="BU270" s="6"/>
      <c r="BV270" s="6"/>
      <c r="BW270" s="6"/>
      <c r="BX270" s="6"/>
      <c r="BY270" s="21"/>
      <c r="BZ270" s="21"/>
      <c r="CA270" s="21"/>
      <c r="CB270" s="21"/>
      <c r="EI270" s="21"/>
      <c r="EJ270" s="21"/>
      <c r="EK270" s="21"/>
      <c r="EL270" s="21"/>
      <c r="EM270" s="6"/>
      <c r="EN270" s="6"/>
      <c r="EO270" s="6"/>
      <c r="EP270" s="6"/>
      <c r="EQ270" s="21"/>
      <c r="ER270" s="21"/>
      <c r="ES270" s="21"/>
      <c r="ET270" s="21"/>
    </row>
    <row r="271" spans="65:150" s="18" customFormat="1" x14ac:dyDescent="0.25">
      <c r="BM271" s="8"/>
      <c r="BN271" s="8"/>
      <c r="BO271" s="8"/>
      <c r="BP271" s="8"/>
      <c r="BQ271" s="21"/>
      <c r="BR271" s="21"/>
      <c r="BS271" s="21"/>
      <c r="BT271" s="21"/>
      <c r="BU271" s="6"/>
      <c r="BV271" s="6"/>
      <c r="BW271" s="6"/>
      <c r="BX271" s="6"/>
      <c r="BY271" s="21"/>
      <c r="BZ271" s="21"/>
      <c r="CA271" s="21"/>
      <c r="CB271" s="21"/>
      <c r="EI271" s="21"/>
      <c r="EJ271" s="21"/>
      <c r="EK271" s="21"/>
      <c r="EL271" s="21"/>
      <c r="EM271" s="6"/>
      <c r="EN271" s="6"/>
      <c r="EO271" s="6"/>
      <c r="EP271" s="6"/>
      <c r="EQ271" s="21"/>
      <c r="ER271" s="21"/>
      <c r="ES271" s="21"/>
      <c r="ET271" s="21"/>
    </row>
    <row r="272" spans="65:150" s="18" customFormat="1" x14ac:dyDescent="0.25">
      <c r="BM272" s="8"/>
      <c r="BN272" s="8"/>
      <c r="BO272" s="8"/>
      <c r="BP272" s="8"/>
      <c r="BQ272" s="21"/>
      <c r="BR272" s="21"/>
      <c r="BS272" s="21"/>
      <c r="BT272" s="21"/>
      <c r="BU272" s="6"/>
      <c r="BV272" s="6"/>
      <c r="BW272" s="6"/>
      <c r="BX272" s="6"/>
      <c r="BY272" s="21"/>
      <c r="BZ272" s="21"/>
      <c r="CA272" s="21"/>
      <c r="CB272" s="21"/>
      <c r="EI272" s="21"/>
      <c r="EJ272" s="21"/>
      <c r="EK272" s="21"/>
      <c r="EL272" s="21"/>
      <c r="EM272" s="6"/>
      <c r="EN272" s="6"/>
      <c r="EO272" s="6"/>
      <c r="EP272" s="6"/>
      <c r="EQ272" s="21"/>
      <c r="ER272" s="21"/>
      <c r="ES272" s="21"/>
      <c r="ET272" s="21"/>
    </row>
    <row r="273" spans="65:150" s="18" customFormat="1" x14ac:dyDescent="0.25">
      <c r="BM273" s="8"/>
      <c r="BN273" s="8"/>
      <c r="BO273" s="8"/>
      <c r="BP273" s="8"/>
      <c r="BQ273" s="21"/>
      <c r="BR273" s="21"/>
      <c r="BS273" s="21"/>
      <c r="BT273" s="21"/>
      <c r="BU273" s="6"/>
      <c r="BV273" s="6"/>
      <c r="BW273" s="6"/>
      <c r="BX273" s="6"/>
      <c r="BY273" s="21"/>
      <c r="BZ273" s="21"/>
      <c r="CA273" s="21"/>
      <c r="CB273" s="21"/>
      <c r="EI273" s="21"/>
      <c r="EJ273" s="21"/>
      <c r="EK273" s="21"/>
      <c r="EL273" s="21"/>
      <c r="EM273" s="6"/>
      <c r="EN273" s="6"/>
      <c r="EO273" s="6"/>
      <c r="EP273" s="6"/>
      <c r="EQ273" s="21"/>
      <c r="ER273" s="21"/>
      <c r="ES273" s="21"/>
      <c r="ET273" s="21"/>
    </row>
    <row r="274" spans="65:150" s="18" customFormat="1" x14ac:dyDescent="0.25">
      <c r="BM274" s="8"/>
      <c r="BN274" s="8"/>
      <c r="BO274" s="8"/>
      <c r="BP274" s="8"/>
      <c r="BQ274" s="21"/>
      <c r="BR274" s="21"/>
      <c r="BS274" s="21"/>
      <c r="BT274" s="21"/>
      <c r="BU274" s="6"/>
      <c r="BV274" s="6"/>
      <c r="BW274" s="6"/>
      <c r="BX274" s="6"/>
      <c r="BY274" s="21"/>
      <c r="BZ274" s="21"/>
      <c r="CA274" s="21"/>
      <c r="CB274" s="21"/>
      <c r="EI274" s="21"/>
      <c r="EJ274" s="21"/>
      <c r="EK274" s="21"/>
      <c r="EL274" s="21"/>
      <c r="EM274" s="6"/>
      <c r="EN274" s="6"/>
      <c r="EO274" s="6"/>
      <c r="EP274" s="6"/>
      <c r="EQ274" s="21"/>
      <c r="ER274" s="21"/>
      <c r="ES274" s="21"/>
      <c r="ET274" s="21"/>
    </row>
    <row r="275" spans="65:150" s="18" customFormat="1" x14ac:dyDescent="0.25">
      <c r="BM275" s="8"/>
      <c r="BN275" s="8"/>
      <c r="BO275" s="8"/>
      <c r="BP275" s="8"/>
      <c r="BQ275" s="21"/>
      <c r="BR275" s="21"/>
      <c r="BS275" s="21"/>
      <c r="BT275" s="21"/>
      <c r="BU275" s="6"/>
      <c r="BV275" s="6"/>
      <c r="BW275" s="6"/>
      <c r="BX275" s="6"/>
      <c r="BY275" s="21"/>
      <c r="BZ275" s="21"/>
      <c r="CA275" s="21"/>
      <c r="CB275" s="21"/>
      <c r="EI275" s="21"/>
      <c r="EJ275" s="21"/>
      <c r="EK275" s="21"/>
      <c r="EL275" s="21"/>
      <c r="EM275" s="6"/>
      <c r="EN275" s="6"/>
      <c r="EO275" s="6"/>
      <c r="EP275" s="6"/>
      <c r="EQ275" s="21"/>
      <c r="ER275" s="21"/>
      <c r="ES275" s="21"/>
      <c r="ET275" s="21"/>
    </row>
    <row r="276" spans="65:150" s="18" customFormat="1" x14ac:dyDescent="0.25">
      <c r="BM276" s="8"/>
      <c r="BN276" s="8"/>
      <c r="BO276" s="8"/>
      <c r="BP276" s="8"/>
      <c r="BQ276" s="21"/>
      <c r="BR276" s="21"/>
      <c r="BS276" s="21"/>
      <c r="BT276" s="21"/>
      <c r="BU276" s="6"/>
      <c r="BV276" s="6"/>
      <c r="BW276" s="6"/>
      <c r="BX276" s="6"/>
      <c r="BY276" s="21"/>
      <c r="BZ276" s="21"/>
      <c r="CA276" s="21"/>
      <c r="CB276" s="21"/>
      <c r="EI276" s="21"/>
      <c r="EJ276" s="21"/>
      <c r="EK276" s="21"/>
      <c r="EL276" s="21"/>
      <c r="EM276" s="6"/>
      <c r="EN276" s="6"/>
      <c r="EO276" s="6"/>
      <c r="EP276" s="6"/>
      <c r="EQ276" s="21"/>
      <c r="ER276" s="21"/>
      <c r="ES276" s="21"/>
      <c r="ET276" s="21"/>
    </row>
    <row r="277" spans="65:150" s="18" customFormat="1" x14ac:dyDescent="0.25">
      <c r="BM277" s="8"/>
      <c r="BN277" s="8"/>
      <c r="BO277" s="8"/>
      <c r="BP277" s="8"/>
      <c r="BQ277" s="21"/>
      <c r="BR277" s="21"/>
      <c r="BS277" s="21"/>
      <c r="BT277" s="21"/>
      <c r="BU277" s="6"/>
      <c r="BV277" s="6"/>
      <c r="BW277" s="6"/>
      <c r="BX277" s="6"/>
      <c r="BY277" s="21"/>
      <c r="BZ277" s="21"/>
      <c r="CA277" s="21"/>
      <c r="CB277" s="21"/>
      <c r="EI277" s="21"/>
      <c r="EJ277" s="21"/>
      <c r="EK277" s="21"/>
      <c r="EL277" s="21"/>
      <c r="EM277" s="6"/>
      <c r="EN277" s="6"/>
      <c r="EO277" s="6"/>
      <c r="EP277" s="6"/>
      <c r="EQ277" s="21"/>
      <c r="ER277" s="21"/>
      <c r="ES277" s="21"/>
      <c r="ET277" s="21"/>
    </row>
    <row r="278" spans="65:150" s="18" customFormat="1" x14ac:dyDescent="0.25">
      <c r="BM278" s="8"/>
      <c r="BN278" s="8"/>
      <c r="BO278" s="8"/>
      <c r="BP278" s="8"/>
      <c r="BQ278" s="21"/>
      <c r="BR278" s="21"/>
      <c r="BS278" s="21"/>
      <c r="BT278" s="21"/>
      <c r="BU278" s="6"/>
      <c r="BV278" s="6"/>
      <c r="BW278" s="6"/>
      <c r="BX278" s="6"/>
      <c r="BY278" s="21"/>
      <c r="BZ278" s="21"/>
      <c r="CA278" s="21"/>
      <c r="CB278" s="21"/>
      <c r="EI278" s="21"/>
      <c r="EJ278" s="21"/>
      <c r="EK278" s="21"/>
      <c r="EL278" s="21"/>
      <c r="EM278" s="6"/>
      <c r="EN278" s="6"/>
      <c r="EO278" s="6"/>
      <c r="EP278" s="6"/>
      <c r="EQ278" s="21"/>
      <c r="ER278" s="21"/>
      <c r="ES278" s="21"/>
      <c r="ET278" s="21"/>
    </row>
    <row r="279" spans="65:150" s="18" customFormat="1" x14ac:dyDescent="0.25">
      <c r="BM279" s="8"/>
      <c r="BN279" s="8"/>
      <c r="BO279" s="8"/>
      <c r="BP279" s="8"/>
      <c r="BQ279" s="21"/>
      <c r="BR279" s="21"/>
      <c r="BS279" s="21"/>
      <c r="BT279" s="21"/>
      <c r="BU279" s="6"/>
      <c r="BV279" s="6"/>
      <c r="BW279" s="6"/>
      <c r="BX279" s="6"/>
      <c r="BY279" s="21"/>
      <c r="BZ279" s="21"/>
      <c r="CA279" s="21"/>
      <c r="CB279" s="21"/>
      <c r="EI279" s="21"/>
      <c r="EJ279" s="21"/>
      <c r="EK279" s="21"/>
      <c r="EL279" s="21"/>
      <c r="EM279" s="6"/>
      <c r="EN279" s="6"/>
      <c r="EO279" s="6"/>
      <c r="EP279" s="6"/>
      <c r="EQ279" s="21"/>
      <c r="ER279" s="21"/>
      <c r="ES279" s="21"/>
      <c r="ET279" s="21"/>
    </row>
    <row r="280" spans="65:150" s="18" customFormat="1" x14ac:dyDescent="0.25">
      <c r="BM280" s="8"/>
      <c r="BN280" s="8"/>
      <c r="BO280" s="8"/>
      <c r="BP280" s="8"/>
      <c r="BQ280" s="21"/>
      <c r="BR280" s="21"/>
      <c r="BS280" s="21"/>
      <c r="BT280" s="21"/>
      <c r="BU280" s="6"/>
      <c r="BV280" s="6"/>
      <c r="BW280" s="6"/>
      <c r="BX280" s="6"/>
      <c r="BY280" s="21"/>
      <c r="BZ280" s="21"/>
      <c r="CA280" s="21"/>
      <c r="CB280" s="21"/>
      <c r="EI280" s="21"/>
      <c r="EJ280" s="21"/>
      <c r="EK280" s="21"/>
      <c r="EL280" s="21"/>
      <c r="EM280" s="6"/>
      <c r="EN280" s="6"/>
      <c r="EO280" s="6"/>
      <c r="EP280" s="6"/>
      <c r="EQ280" s="21"/>
      <c r="ER280" s="21"/>
      <c r="ES280" s="21"/>
      <c r="ET280" s="21"/>
    </row>
    <row r="281" spans="65:150" s="18" customFormat="1" x14ac:dyDescent="0.25">
      <c r="BM281" s="8"/>
      <c r="BN281" s="8"/>
      <c r="BO281" s="8"/>
      <c r="BP281" s="8"/>
      <c r="BQ281" s="21"/>
      <c r="BR281" s="21"/>
      <c r="BS281" s="21"/>
      <c r="BT281" s="21"/>
      <c r="BU281" s="6"/>
      <c r="BV281" s="6"/>
      <c r="BW281" s="6"/>
      <c r="BX281" s="6"/>
      <c r="BY281" s="21"/>
      <c r="BZ281" s="21"/>
      <c r="CA281" s="21"/>
      <c r="CB281" s="21"/>
      <c r="EI281" s="21"/>
      <c r="EJ281" s="21"/>
      <c r="EK281" s="21"/>
      <c r="EL281" s="21"/>
      <c r="EM281" s="6"/>
      <c r="EN281" s="6"/>
      <c r="EO281" s="6"/>
      <c r="EP281" s="6"/>
      <c r="EQ281" s="21"/>
      <c r="ER281" s="21"/>
      <c r="ES281" s="21"/>
      <c r="ET281" s="21"/>
    </row>
    <row r="282" spans="65:150" s="18" customFormat="1" x14ac:dyDescent="0.25">
      <c r="BM282" s="8"/>
      <c r="BN282" s="8"/>
      <c r="BO282" s="8"/>
      <c r="BP282" s="8"/>
      <c r="BQ282" s="21"/>
      <c r="BR282" s="21"/>
      <c r="BS282" s="21"/>
      <c r="BT282" s="21"/>
      <c r="BU282" s="6"/>
      <c r="BV282" s="6"/>
      <c r="BW282" s="6"/>
      <c r="BX282" s="6"/>
      <c r="BY282" s="21"/>
      <c r="BZ282" s="21"/>
      <c r="CA282" s="21"/>
      <c r="CB282" s="21"/>
      <c r="EI282" s="21"/>
      <c r="EJ282" s="21"/>
      <c r="EK282" s="21"/>
      <c r="EL282" s="21"/>
      <c r="EM282" s="6"/>
      <c r="EN282" s="6"/>
      <c r="EO282" s="6"/>
      <c r="EP282" s="6"/>
      <c r="EQ282" s="21"/>
      <c r="ER282" s="21"/>
      <c r="ES282" s="21"/>
      <c r="ET282" s="21"/>
    </row>
    <row r="283" spans="65:150" s="18" customFormat="1" x14ac:dyDescent="0.25">
      <c r="BM283" s="8"/>
      <c r="BN283" s="8"/>
      <c r="BO283" s="8"/>
      <c r="BP283" s="8"/>
      <c r="BQ283" s="21"/>
      <c r="BR283" s="21"/>
      <c r="BS283" s="21"/>
      <c r="BT283" s="21"/>
      <c r="BU283" s="6"/>
      <c r="BV283" s="6"/>
      <c r="BW283" s="6"/>
      <c r="BX283" s="6"/>
      <c r="BY283" s="21"/>
      <c r="BZ283" s="21"/>
      <c r="CA283" s="21"/>
      <c r="CB283" s="21"/>
      <c r="EI283" s="21"/>
      <c r="EJ283" s="21"/>
      <c r="EK283" s="21"/>
      <c r="EL283" s="21"/>
      <c r="EM283" s="6"/>
      <c r="EN283" s="6"/>
      <c r="EO283" s="6"/>
      <c r="EP283" s="6"/>
      <c r="EQ283" s="21"/>
      <c r="ER283" s="21"/>
      <c r="ES283" s="21"/>
      <c r="ET283" s="21"/>
    </row>
    <row r="284" spans="65:150" s="18" customFormat="1" x14ac:dyDescent="0.25">
      <c r="BM284" s="8"/>
      <c r="BN284" s="8"/>
      <c r="BO284" s="8"/>
      <c r="BP284" s="8"/>
      <c r="BQ284" s="21"/>
      <c r="BR284" s="21"/>
      <c r="BS284" s="21"/>
      <c r="BT284" s="21"/>
      <c r="BU284" s="6"/>
      <c r="BV284" s="6"/>
      <c r="BW284" s="6"/>
      <c r="BX284" s="6"/>
      <c r="BY284" s="21"/>
      <c r="BZ284" s="21"/>
      <c r="CA284" s="21"/>
      <c r="CB284" s="21"/>
      <c r="EI284" s="21"/>
      <c r="EJ284" s="21"/>
      <c r="EK284" s="21"/>
      <c r="EL284" s="21"/>
      <c r="EM284" s="6"/>
      <c r="EN284" s="6"/>
      <c r="EO284" s="6"/>
      <c r="EP284" s="6"/>
      <c r="EQ284" s="21"/>
      <c r="ER284" s="21"/>
      <c r="ES284" s="21"/>
      <c r="ET284" s="21"/>
    </row>
    <row r="285" spans="65:150" s="18" customFormat="1" x14ac:dyDescent="0.25">
      <c r="BM285" s="8"/>
      <c r="BN285" s="8"/>
      <c r="BO285" s="8"/>
      <c r="BP285" s="8"/>
      <c r="BQ285" s="21"/>
      <c r="BR285" s="21"/>
      <c r="BS285" s="21"/>
      <c r="BT285" s="21"/>
      <c r="BU285" s="6"/>
      <c r="BV285" s="6"/>
      <c r="BW285" s="6"/>
      <c r="BX285" s="6"/>
      <c r="BY285" s="21"/>
      <c r="BZ285" s="21"/>
      <c r="CA285" s="21"/>
      <c r="CB285" s="21"/>
      <c r="EI285" s="21"/>
      <c r="EJ285" s="21"/>
      <c r="EK285" s="21"/>
      <c r="EL285" s="21"/>
      <c r="EM285" s="6"/>
      <c r="EN285" s="6"/>
      <c r="EO285" s="6"/>
      <c r="EP285" s="6"/>
      <c r="EQ285" s="21"/>
      <c r="ER285" s="21"/>
      <c r="ES285" s="21"/>
      <c r="ET285" s="21"/>
    </row>
    <row r="286" spans="65:150" s="18" customFormat="1" x14ac:dyDescent="0.25">
      <c r="BM286" s="8"/>
      <c r="BN286" s="8"/>
      <c r="BO286" s="8"/>
      <c r="BP286" s="8"/>
      <c r="BQ286" s="21"/>
      <c r="BR286" s="21"/>
      <c r="BS286" s="21"/>
      <c r="BT286" s="21"/>
      <c r="BU286" s="6"/>
      <c r="BV286" s="6"/>
      <c r="BW286" s="6"/>
      <c r="BX286" s="6"/>
      <c r="BY286" s="21"/>
      <c r="BZ286" s="21"/>
      <c r="CA286" s="21"/>
      <c r="CB286" s="21"/>
      <c r="EI286" s="21"/>
      <c r="EJ286" s="21"/>
      <c r="EK286" s="21"/>
      <c r="EL286" s="21"/>
      <c r="EM286" s="6"/>
      <c r="EN286" s="6"/>
      <c r="EO286" s="6"/>
      <c r="EP286" s="6"/>
      <c r="EQ286" s="21"/>
      <c r="ER286" s="21"/>
      <c r="ES286" s="21"/>
      <c r="ET286" s="21"/>
    </row>
    <row r="287" spans="65:150" s="18" customFormat="1" x14ac:dyDescent="0.25">
      <c r="BM287" s="8"/>
      <c r="BN287" s="8"/>
      <c r="BO287" s="8"/>
      <c r="BP287" s="8"/>
      <c r="BQ287" s="21"/>
      <c r="BR287" s="21"/>
      <c r="BS287" s="21"/>
      <c r="BT287" s="21"/>
      <c r="BU287" s="6"/>
      <c r="BV287" s="6"/>
      <c r="BW287" s="6"/>
      <c r="BX287" s="6"/>
      <c r="BY287" s="21"/>
      <c r="BZ287" s="21"/>
      <c r="CA287" s="21"/>
      <c r="CB287" s="21"/>
      <c r="EI287" s="21"/>
      <c r="EJ287" s="21"/>
      <c r="EK287" s="21"/>
      <c r="EL287" s="21"/>
      <c r="EM287" s="6"/>
      <c r="EN287" s="6"/>
      <c r="EO287" s="6"/>
      <c r="EP287" s="6"/>
      <c r="EQ287" s="21"/>
      <c r="ER287" s="21"/>
      <c r="ES287" s="21"/>
      <c r="ET287" s="21"/>
    </row>
    <row r="288" spans="65:150" s="18" customFormat="1" x14ac:dyDescent="0.25">
      <c r="BM288" s="8"/>
      <c r="BN288" s="8"/>
      <c r="BO288" s="8"/>
      <c r="BP288" s="8"/>
      <c r="BQ288" s="21"/>
      <c r="BR288" s="21"/>
      <c r="BS288" s="21"/>
      <c r="BT288" s="21"/>
      <c r="BU288" s="6"/>
      <c r="BV288" s="6"/>
      <c r="BW288" s="6"/>
      <c r="BX288" s="6"/>
      <c r="BY288" s="21"/>
      <c r="BZ288" s="21"/>
      <c r="CA288" s="21"/>
      <c r="CB288" s="21"/>
      <c r="EI288" s="21"/>
      <c r="EJ288" s="21"/>
      <c r="EK288" s="21"/>
      <c r="EL288" s="21"/>
      <c r="EM288" s="6"/>
      <c r="EN288" s="6"/>
      <c r="EO288" s="6"/>
      <c r="EP288" s="6"/>
      <c r="EQ288" s="21"/>
      <c r="ER288" s="21"/>
      <c r="ES288" s="21"/>
      <c r="ET288" s="21"/>
    </row>
    <row r="289" spans="65:150" s="18" customFormat="1" x14ac:dyDescent="0.25">
      <c r="BM289" s="8"/>
      <c r="BN289" s="8"/>
      <c r="BO289" s="8"/>
      <c r="BP289" s="8"/>
      <c r="BQ289" s="21"/>
      <c r="BR289" s="21"/>
      <c r="BS289" s="21"/>
      <c r="BT289" s="21"/>
      <c r="BU289" s="6"/>
      <c r="BV289" s="6"/>
      <c r="BW289" s="6"/>
      <c r="BX289" s="6"/>
      <c r="BY289" s="21"/>
      <c r="BZ289" s="21"/>
      <c r="CA289" s="21"/>
      <c r="CB289" s="21"/>
      <c r="EI289" s="21"/>
      <c r="EJ289" s="21"/>
      <c r="EK289" s="21"/>
      <c r="EL289" s="21"/>
      <c r="EM289" s="6"/>
      <c r="EN289" s="6"/>
      <c r="EO289" s="6"/>
      <c r="EP289" s="6"/>
      <c r="EQ289" s="21"/>
      <c r="ER289" s="21"/>
      <c r="ES289" s="21"/>
      <c r="ET289" s="21"/>
    </row>
    <row r="290" spans="65:150" s="18" customFormat="1" x14ac:dyDescent="0.25">
      <c r="BM290" s="8"/>
      <c r="BN290" s="8"/>
      <c r="BO290" s="8"/>
      <c r="BP290" s="8"/>
      <c r="BQ290" s="21"/>
      <c r="BR290" s="21"/>
      <c r="BS290" s="21"/>
      <c r="BT290" s="21"/>
      <c r="BU290" s="6"/>
      <c r="BV290" s="6"/>
      <c r="BW290" s="6"/>
      <c r="BX290" s="6"/>
      <c r="BY290" s="21"/>
      <c r="BZ290" s="21"/>
      <c r="CA290" s="21"/>
      <c r="CB290" s="21"/>
      <c r="EI290" s="21"/>
      <c r="EJ290" s="21"/>
      <c r="EK290" s="21"/>
      <c r="EL290" s="21"/>
      <c r="EM290" s="6"/>
      <c r="EN290" s="6"/>
      <c r="EO290" s="6"/>
      <c r="EP290" s="6"/>
      <c r="EQ290" s="21"/>
      <c r="ER290" s="21"/>
      <c r="ES290" s="21"/>
      <c r="ET290" s="21"/>
    </row>
    <row r="291" spans="65:150" s="18" customFormat="1" x14ac:dyDescent="0.25">
      <c r="BM291" s="8"/>
      <c r="BN291" s="8"/>
      <c r="BO291" s="8"/>
      <c r="BP291" s="8"/>
      <c r="BQ291" s="21"/>
      <c r="BR291" s="21"/>
      <c r="BS291" s="21"/>
      <c r="BT291" s="21"/>
      <c r="BU291" s="6"/>
      <c r="BV291" s="6"/>
      <c r="BW291" s="6"/>
      <c r="BX291" s="6"/>
      <c r="BY291" s="21"/>
      <c r="BZ291" s="21"/>
      <c r="CA291" s="21"/>
      <c r="CB291" s="21"/>
      <c r="EI291" s="21"/>
      <c r="EJ291" s="21"/>
      <c r="EK291" s="21"/>
      <c r="EL291" s="21"/>
      <c r="EM291" s="6"/>
      <c r="EN291" s="6"/>
      <c r="EO291" s="6"/>
      <c r="EP291" s="6"/>
      <c r="EQ291" s="21"/>
      <c r="ER291" s="21"/>
      <c r="ES291" s="21"/>
      <c r="ET291" s="21"/>
    </row>
    <row r="292" spans="65:150" s="18" customFormat="1" x14ac:dyDescent="0.25">
      <c r="BM292" s="8"/>
      <c r="BN292" s="8"/>
      <c r="BO292" s="8"/>
      <c r="BP292" s="8"/>
      <c r="BQ292" s="21"/>
      <c r="BR292" s="21"/>
      <c r="BS292" s="21"/>
      <c r="BT292" s="21"/>
      <c r="BU292" s="6"/>
      <c r="BV292" s="6"/>
      <c r="BW292" s="6"/>
      <c r="BX292" s="6"/>
      <c r="BY292" s="21"/>
      <c r="BZ292" s="21"/>
      <c r="CA292" s="21"/>
      <c r="CB292" s="21"/>
      <c r="EI292" s="21"/>
      <c r="EJ292" s="21"/>
      <c r="EK292" s="21"/>
      <c r="EL292" s="21"/>
      <c r="EM292" s="6"/>
      <c r="EN292" s="6"/>
      <c r="EO292" s="6"/>
      <c r="EP292" s="6"/>
      <c r="EQ292" s="21"/>
      <c r="ER292" s="21"/>
      <c r="ES292" s="21"/>
      <c r="ET292" s="21"/>
    </row>
    <row r="293" spans="65:150" s="18" customFormat="1" x14ac:dyDescent="0.25">
      <c r="BM293" s="8"/>
      <c r="BN293" s="8"/>
      <c r="BO293" s="8"/>
      <c r="BP293" s="8"/>
      <c r="BQ293" s="21"/>
      <c r="BR293" s="21"/>
      <c r="BS293" s="21"/>
      <c r="BT293" s="21"/>
      <c r="BU293" s="6"/>
      <c r="BV293" s="6"/>
      <c r="BW293" s="6"/>
      <c r="BX293" s="6"/>
      <c r="BY293" s="21"/>
      <c r="BZ293" s="21"/>
      <c r="CA293" s="21"/>
      <c r="CB293" s="21"/>
      <c r="EI293" s="21"/>
      <c r="EJ293" s="21"/>
      <c r="EK293" s="21"/>
      <c r="EL293" s="21"/>
      <c r="EM293" s="6"/>
      <c r="EN293" s="6"/>
      <c r="EO293" s="6"/>
      <c r="EP293" s="6"/>
      <c r="EQ293" s="21"/>
      <c r="ER293" s="21"/>
      <c r="ES293" s="21"/>
      <c r="ET293" s="21"/>
    </row>
    <row r="294" spans="65:150" s="18" customFormat="1" x14ac:dyDescent="0.25">
      <c r="BM294" s="8"/>
      <c r="BN294" s="8"/>
      <c r="BO294" s="8"/>
      <c r="BP294" s="8"/>
      <c r="BQ294" s="21"/>
      <c r="BR294" s="21"/>
      <c r="BS294" s="21"/>
      <c r="BT294" s="21"/>
      <c r="BU294" s="6"/>
      <c r="BV294" s="6"/>
      <c r="BW294" s="6"/>
      <c r="BX294" s="6"/>
      <c r="BY294" s="21"/>
      <c r="BZ294" s="21"/>
      <c r="CA294" s="21"/>
      <c r="CB294" s="21"/>
      <c r="EI294" s="21"/>
      <c r="EJ294" s="21"/>
      <c r="EK294" s="21"/>
      <c r="EL294" s="21"/>
      <c r="EM294" s="6"/>
      <c r="EN294" s="6"/>
      <c r="EO294" s="6"/>
      <c r="EP294" s="6"/>
      <c r="EQ294" s="21"/>
      <c r="ER294" s="21"/>
      <c r="ES294" s="21"/>
      <c r="ET294" s="21"/>
    </row>
    <row r="295" spans="65:150" s="18" customFormat="1" x14ac:dyDescent="0.25">
      <c r="BM295" s="8"/>
      <c r="BN295" s="8"/>
      <c r="BO295" s="8"/>
      <c r="BP295" s="8"/>
      <c r="BQ295" s="21"/>
      <c r="BR295" s="21"/>
      <c r="BS295" s="21"/>
      <c r="BT295" s="21"/>
      <c r="BU295" s="6"/>
      <c r="BV295" s="6"/>
      <c r="BW295" s="6"/>
      <c r="BX295" s="6"/>
      <c r="BY295" s="21"/>
      <c r="BZ295" s="21"/>
      <c r="CA295" s="21"/>
      <c r="CB295" s="21"/>
      <c r="EI295" s="21"/>
      <c r="EJ295" s="21"/>
      <c r="EK295" s="21"/>
      <c r="EL295" s="21"/>
      <c r="EM295" s="6"/>
      <c r="EN295" s="6"/>
      <c r="EO295" s="6"/>
      <c r="EP295" s="6"/>
      <c r="EQ295" s="21"/>
      <c r="ER295" s="21"/>
      <c r="ES295" s="21"/>
      <c r="ET295" s="21"/>
    </row>
    <row r="296" spans="65:150" s="18" customFormat="1" x14ac:dyDescent="0.25">
      <c r="BM296" s="8"/>
      <c r="BN296" s="8"/>
      <c r="BO296" s="8"/>
      <c r="BP296" s="8"/>
      <c r="BQ296" s="21"/>
      <c r="BR296" s="21"/>
      <c r="BS296" s="21"/>
      <c r="BT296" s="21"/>
      <c r="BU296" s="6"/>
      <c r="BV296" s="6"/>
      <c r="BW296" s="6"/>
      <c r="BX296" s="6"/>
      <c r="BY296" s="21"/>
      <c r="BZ296" s="21"/>
      <c r="CA296" s="21"/>
      <c r="CB296" s="21"/>
      <c r="EI296" s="21"/>
      <c r="EJ296" s="21"/>
      <c r="EK296" s="21"/>
      <c r="EL296" s="21"/>
      <c r="EM296" s="6"/>
      <c r="EN296" s="6"/>
      <c r="EO296" s="6"/>
      <c r="EP296" s="6"/>
      <c r="EQ296" s="21"/>
      <c r="ER296" s="21"/>
      <c r="ES296" s="21"/>
      <c r="ET296" s="21"/>
    </row>
    <row r="297" spans="65:150" s="18" customFormat="1" x14ac:dyDescent="0.25">
      <c r="BM297" s="8"/>
      <c r="BN297" s="8"/>
      <c r="BO297" s="8"/>
      <c r="BP297" s="8"/>
      <c r="BQ297" s="21"/>
      <c r="BR297" s="21"/>
      <c r="BS297" s="21"/>
      <c r="BT297" s="21"/>
      <c r="BU297" s="6"/>
      <c r="BV297" s="6"/>
      <c r="BW297" s="6"/>
      <c r="BX297" s="6"/>
      <c r="BY297" s="21"/>
      <c r="BZ297" s="21"/>
      <c r="CA297" s="21"/>
      <c r="CB297" s="21"/>
      <c r="EI297" s="21"/>
      <c r="EJ297" s="21"/>
      <c r="EK297" s="21"/>
      <c r="EL297" s="21"/>
      <c r="EM297" s="6"/>
      <c r="EN297" s="6"/>
      <c r="EO297" s="6"/>
      <c r="EP297" s="6"/>
      <c r="EQ297" s="21"/>
      <c r="ER297" s="21"/>
      <c r="ES297" s="21"/>
      <c r="ET297" s="21"/>
    </row>
    <row r="298" spans="65:150" s="18" customFormat="1" x14ac:dyDescent="0.25">
      <c r="BM298" s="8"/>
      <c r="BN298" s="8"/>
      <c r="BO298" s="8"/>
      <c r="BP298" s="8"/>
      <c r="BQ298" s="21"/>
      <c r="BR298" s="21"/>
      <c r="BS298" s="21"/>
      <c r="BT298" s="21"/>
      <c r="BU298" s="6"/>
      <c r="BV298" s="6"/>
      <c r="BW298" s="6"/>
      <c r="BX298" s="6"/>
      <c r="BY298" s="21"/>
      <c r="BZ298" s="21"/>
      <c r="CA298" s="21"/>
      <c r="CB298" s="21"/>
      <c r="EI298" s="21"/>
      <c r="EJ298" s="21"/>
      <c r="EK298" s="21"/>
      <c r="EL298" s="21"/>
      <c r="EM298" s="6"/>
      <c r="EN298" s="6"/>
      <c r="EO298" s="6"/>
      <c r="EP298" s="6"/>
      <c r="EQ298" s="21"/>
      <c r="ER298" s="21"/>
      <c r="ES298" s="21"/>
      <c r="ET298" s="21"/>
    </row>
    <row r="299" spans="65:150" s="18" customFormat="1" x14ac:dyDescent="0.25">
      <c r="BM299" s="8"/>
      <c r="BN299" s="8"/>
      <c r="BO299" s="8"/>
      <c r="BP299" s="8"/>
      <c r="BQ299" s="21"/>
      <c r="BR299" s="21"/>
      <c r="BS299" s="21"/>
      <c r="BT299" s="21"/>
      <c r="BU299" s="6"/>
      <c r="BV299" s="6"/>
      <c r="BW299" s="6"/>
      <c r="BX299" s="6"/>
      <c r="BY299" s="21"/>
      <c r="BZ299" s="21"/>
      <c r="CA299" s="21"/>
      <c r="CB299" s="21"/>
      <c r="EI299" s="21"/>
      <c r="EJ299" s="21"/>
      <c r="EK299" s="21"/>
      <c r="EL299" s="21"/>
      <c r="EM299" s="6"/>
      <c r="EN299" s="6"/>
      <c r="EO299" s="6"/>
      <c r="EP299" s="6"/>
      <c r="EQ299" s="21"/>
      <c r="ER299" s="21"/>
      <c r="ES299" s="21"/>
      <c r="ET299" s="21"/>
    </row>
    <row r="300" spans="65:150" s="18" customFormat="1" x14ac:dyDescent="0.25">
      <c r="BM300" s="8"/>
      <c r="BN300" s="8"/>
      <c r="BO300" s="8"/>
      <c r="BP300" s="8"/>
      <c r="BQ300" s="21"/>
      <c r="BR300" s="21"/>
      <c r="BS300" s="21"/>
      <c r="BT300" s="21"/>
      <c r="BU300" s="6"/>
      <c r="BV300" s="6"/>
      <c r="BW300" s="6"/>
      <c r="BX300" s="6"/>
      <c r="BY300" s="21"/>
      <c r="BZ300" s="21"/>
      <c r="CA300" s="21"/>
      <c r="CB300" s="21"/>
      <c r="EI300" s="21"/>
      <c r="EJ300" s="21"/>
      <c r="EK300" s="21"/>
      <c r="EL300" s="21"/>
      <c r="EM300" s="6"/>
      <c r="EN300" s="6"/>
      <c r="EO300" s="6"/>
      <c r="EP300" s="6"/>
      <c r="EQ300" s="21"/>
      <c r="ER300" s="21"/>
      <c r="ES300" s="21"/>
      <c r="ET300" s="21"/>
    </row>
    <row r="301" spans="65:150" s="18" customFormat="1" x14ac:dyDescent="0.25">
      <c r="BM301" s="8"/>
      <c r="BN301" s="8"/>
      <c r="BO301" s="8"/>
      <c r="BP301" s="8"/>
      <c r="BQ301" s="21"/>
      <c r="BR301" s="21"/>
      <c r="BS301" s="21"/>
      <c r="BT301" s="21"/>
      <c r="BU301" s="6"/>
      <c r="BV301" s="6"/>
      <c r="BW301" s="6"/>
      <c r="BX301" s="6"/>
      <c r="BY301" s="21"/>
      <c r="BZ301" s="21"/>
      <c r="CA301" s="21"/>
      <c r="CB301" s="21"/>
      <c r="EI301" s="21"/>
      <c r="EJ301" s="21"/>
      <c r="EK301" s="21"/>
      <c r="EL301" s="21"/>
      <c r="EM301" s="6"/>
      <c r="EN301" s="6"/>
      <c r="EO301" s="6"/>
      <c r="EP301" s="6"/>
      <c r="EQ301" s="21"/>
      <c r="ER301" s="21"/>
      <c r="ES301" s="21"/>
      <c r="ET301" s="21"/>
    </row>
    <row r="302" spans="65:150" s="18" customFormat="1" x14ac:dyDescent="0.25">
      <c r="BM302" s="8"/>
      <c r="BN302" s="8"/>
      <c r="BO302" s="8"/>
      <c r="BP302" s="8"/>
      <c r="BQ302" s="21"/>
      <c r="BR302" s="21"/>
      <c r="BS302" s="21"/>
      <c r="BT302" s="21"/>
      <c r="BU302" s="6"/>
      <c r="BV302" s="6"/>
      <c r="BW302" s="6"/>
      <c r="BX302" s="6"/>
      <c r="BY302" s="21"/>
      <c r="BZ302" s="21"/>
      <c r="CA302" s="21"/>
      <c r="CB302" s="21"/>
      <c r="EI302" s="21"/>
      <c r="EJ302" s="21"/>
      <c r="EK302" s="21"/>
      <c r="EL302" s="21"/>
      <c r="EM302" s="6"/>
      <c r="EN302" s="6"/>
      <c r="EO302" s="6"/>
      <c r="EP302" s="6"/>
      <c r="EQ302" s="21"/>
      <c r="ER302" s="21"/>
      <c r="ES302" s="21"/>
      <c r="ET302" s="21"/>
    </row>
    <row r="303" spans="65:150" s="18" customFormat="1" x14ac:dyDescent="0.25">
      <c r="BM303" s="8"/>
      <c r="BN303" s="8"/>
      <c r="BO303" s="8"/>
      <c r="BP303" s="8"/>
      <c r="BQ303" s="21"/>
      <c r="BR303" s="21"/>
      <c r="BS303" s="21"/>
      <c r="BT303" s="21"/>
      <c r="BU303" s="6"/>
      <c r="BV303" s="6"/>
      <c r="BW303" s="6"/>
      <c r="BX303" s="6"/>
      <c r="BY303" s="21"/>
      <c r="BZ303" s="21"/>
      <c r="CA303" s="21"/>
      <c r="CB303" s="21"/>
      <c r="EI303" s="21"/>
      <c r="EJ303" s="21"/>
      <c r="EK303" s="21"/>
      <c r="EL303" s="21"/>
      <c r="EM303" s="6"/>
      <c r="EN303" s="6"/>
      <c r="EO303" s="6"/>
      <c r="EP303" s="6"/>
      <c r="EQ303" s="21"/>
      <c r="ER303" s="21"/>
      <c r="ES303" s="21"/>
      <c r="ET303" s="21"/>
    </row>
    <row r="304" spans="65:150" s="18" customFormat="1" x14ac:dyDescent="0.25">
      <c r="BM304" s="8"/>
      <c r="BN304" s="8"/>
      <c r="BO304" s="8"/>
      <c r="BP304" s="8"/>
      <c r="BQ304" s="21"/>
      <c r="BR304" s="21"/>
      <c r="BS304" s="21"/>
      <c r="BT304" s="21"/>
      <c r="BU304" s="6"/>
      <c r="BV304" s="6"/>
      <c r="BW304" s="6"/>
      <c r="BX304" s="6"/>
      <c r="BY304" s="21"/>
      <c r="BZ304" s="21"/>
      <c r="CA304" s="21"/>
      <c r="CB304" s="21"/>
      <c r="EI304" s="21"/>
      <c r="EJ304" s="21"/>
      <c r="EK304" s="21"/>
      <c r="EL304" s="21"/>
      <c r="EM304" s="6"/>
      <c r="EN304" s="6"/>
      <c r="EO304" s="6"/>
      <c r="EP304" s="6"/>
      <c r="EQ304" s="21"/>
      <c r="ER304" s="21"/>
      <c r="ES304" s="21"/>
      <c r="ET304" s="21"/>
    </row>
    <row r="305" spans="65:150" s="18" customFormat="1" x14ac:dyDescent="0.25">
      <c r="BM305" s="8"/>
      <c r="BN305" s="8"/>
      <c r="BO305" s="8"/>
      <c r="BP305" s="8"/>
      <c r="BQ305" s="21"/>
      <c r="BR305" s="21"/>
      <c r="BS305" s="21"/>
      <c r="BT305" s="21"/>
      <c r="BU305" s="6"/>
      <c r="BV305" s="6"/>
      <c r="BW305" s="6"/>
      <c r="BX305" s="6"/>
      <c r="BY305" s="21"/>
      <c r="BZ305" s="21"/>
      <c r="CA305" s="21"/>
      <c r="CB305" s="21"/>
      <c r="EI305" s="21"/>
      <c r="EJ305" s="21"/>
      <c r="EK305" s="21"/>
      <c r="EL305" s="21"/>
      <c r="EM305" s="6"/>
      <c r="EN305" s="6"/>
      <c r="EO305" s="6"/>
      <c r="EP305" s="6"/>
      <c r="EQ305" s="21"/>
      <c r="ER305" s="21"/>
      <c r="ES305" s="21"/>
      <c r="ET305" s="21"/>
    </row>
    <row r="306" spans="65:150" s="18" customFormat="1" x14ac:dyDescent="0.25">
      <c r="BM306" s="8"/>
      <c r="BN306" s="8"/>
      <c r="BO306" s="8"/>
      <c r="BP306" s="8"/>
      <c r="BQ306" s="21"/>
      <c r="BR306" s="21"/>
      <c r="BS306" s="21"/>
      <c r="BT306" s="21"/>
      <c r="BU306" s="6"/>
      <c r="BV306" s="6"/>
      <c r="BW306" s="6"/>
      <c r="BX306" s="6"/>
      <c r="BY306" s="21"/>
      <c r="BZ306" s="21"/>
      <c r="CA306" s="21"/>
      <c r="CB306" s="21"/>
      <c r="EI306" s="21"/>
      <c r="EJ306" s="21"/>
      <c r="EK306" s="21"/>
      <c r="EL306" s="21"/>
      <c r="EM306" s="6"/>
      <c r="EN306" s="6"/>
      <c r="EO306" s="6"/>
      <c r="EP306" s="6"/>
      <c r="EQ306" s="21"/>
      <c r="ER306" s="21"/>
      <c r="ES306" s="21"/>
      <c r="ET306" s="21"/>
    </row>
    <row r="307" spans="65:150" s="18" customFormat="1" x14ac:dyDescent="0.25">
      <c r="BM307" s="8"/>
      <c r="BN307" s="8"/>
      <c r="BO307" s="8"/>
      <c r="BP307" s="8"/>
      <c r="BQ307" s="21"/>
      <c r="BR307" s="21"/>
      <c r="BS307" s="21"/>
      <c r="BT307" s="21"/>
      <c r="BU307" s="6"/>
      <c r="BV307" s="6"/>
      <c r="BW307" s="6"/>
      <c r="BX307" s="6"/>
      <c r="BY307" s="21"/>
      <c r="BZ307" s="21"/>
      <c r="CA307" s="21"/>
      <c r="CB307" s="21"/>
      <c r="EI307" s="21"/>
      <c r="EJ307" s="21"/>
      <c r="EK307" s="21"/>
      <c r="EL307" s="21"/>
      <c r="EM307" s="6"/>
      <c r="EN307" s="6"/>
      <c r="EO307" s="6"/>
      <c r="EP307" s="6"/>
      <c r="EQ307" s="21"/>
      <c r="ER307" s="21"/>
      <c r="ES307" s="21"/>
      <c r="ET307" s="21"/>
    </row>
    <row r="308" spans="65:150" s="18" customFormat="1" x14ac:dyDescent="0.25">
      <c r="BM308" s="8"/>
      <c r="BN308" s="8"/>
      <c r="BO308" s="8"/>
      <c r="BP308" s="8"/>
      <c r="BQ308" s="21"/>
      <c r="BR308" s="21"/>
      <c r="BS308" s="21"/>
      <c r="BT308" s="21"/>
      <c r="BU308" s="6"/>
      <c r="BV308" s="6"/>
      <c r="BW308" s="6"/>
      <c r="BX308" s="6"/>
      <c r="BY308" s="21"/>
      <c r="BZ308" s="21"/>
      <c r="CA308" s="21"/>
      <c r="CB308" s="21"/>
      <c r="EI308" s="21"/>
      <c r="EJ308" s="21"/>
      <c r="EK308" s="21"/>
      <c r="EL308" s="21"/>
      <c r="EM308" s="6"/>
      <c r="EN308" s="6"/>
      <c r="EO308" s="6"/>
      <c r="EP308" s="6"/>
      <c r="EQ308" s="21"/>
      <c r="ER308" s="21"/>
      <c r="ES308" s="21"/>
      <c r="ET308" s="21"/>
    </row>
    <row r="309" spans="65:150" s="18" customFormat="1" x14ac:dyDescent="0.25">
      <c r="BM309" s="8"/>
      <c r="BN309" s="8"/>
      <c r="BO309" s="8"/>
      <c r="BP309" s="8"/>
      <c r="BQ309" s="21"/>
      <c r="BR309" s="21"/>
      <c r="BS309" s="21"/>
      <c r="BT309" s="21"/>
      <c r="BU309" s="6"/>
      <c r="BV309" s="6"/>
      <c r="BW309" s="6"/>
      <c r="BX309" s="6"/>
      <c r="BY309" s="21"/>
      <c r="BZ309" s="21"/>
      <c r="CA309" s="21"/>
      <c r="CB309" s="21"/>
      <c r="EI309" s="21"/>
      <c r="EJ309" s="21"/>
      <c r="EK309" s="21"/>
      <c r="EL309" s="21"/>
      <c r="EM309" s="6"/>
      <c r="EN309" s="6"/>
      <c r="EO309" s="6"/>
      <c r="EP309" s="6"/>
      <c r="EQ309" s="21"/>
      <c r="ER309" s="21"/>
      <c r="ES309" s="21"/>
      <c r="ET309" s="21"/>
    </row>
    <row r="310" spans="65:150" s="18" customFormat="1" x14ac:dyDescent="0.25">
      <c r="BM310" s="8"/>
      <c r="BN310" s="8"/>
      <c r="BO310" s="8"/>
      <c r="BP310" s="8"/>
      <c r="BQ310" s="21"/>
      <c r="BR310" s="21"/>
      <c r="BS310" s="21"/>
      <c r="BT310" s="21"/>
      <c r="BU310" s="6"/>
      <c r="BV310" s="6"/>
      <c r="BW310" s="6"/>
      <c r="BX310" s="6"/>
      <c r="BY310" s="21"/>
      <c r="BZ310" s="21"/>
      <c r="CA310" s="21"/>
      <c r="CB310" s="21"/>
      <c r="EI310" s="21"/>
      <c r="EJ310" s="21"/>
      <c r="EK310" s="21"/>
      <c r="EL310" s="21"/>
      <c r="EM310" s="6"/>
      <c r="EN310" s="6"/>
      <c r="EO310" s="6"/>
      <c r="EP310" s="6"/>
      <c r="EQ310" s="21"/>
      <c r="ER310" s="21"/>
      <c r="ES310" s="21"/>
      <c r="ET310" s="21"/>
    </row>
    <row r="311" spans="65:150" s="18" customFormat="1" x14ac:dyDescent="0.25">
      <c r="BM311" s="8"/>
      <c r="BN311" s="8"/>
      <c r="BO311" s="8"/>
      <c r="BP311" s="8"/>
      <c r="BQ311" s="21"/>
      <c r="BR311" s="21"/>
      <c r="BS311" s="21"/>
      <c r="BT311" s="21"/>
      <c r="BU311" s="6"/>
      <c r="BV311" s="6"/>
      <c r="BW311" s="6"/>
      <c r="BX311" s="6"/>
      <c r="BY311" s="21"/>
      <c r="BZ311" s="21"/>
      <c r="CA311" s="21"/>
      <c r="CB311" s="21"/>
      <c r="EI311" s="21"/>
      <c r="EJ311" s="21"/>
      <c r="EK311" s="21"/>
      <c r="EL311" s="21"/>
      <c r="EM311" s="6"/>
      <c r="EN311" s="6"/>
      <c r="EO311" s="6"/>
      <c r="EP311" s="6"/>
      <c r="EQ311" s="21"/>
      <c r="ER311" s="21"/>
      <c r="ES311" s="21"/>
      <c r="ET311" s="21"/>
    </row>
    <row r="312" spans="65:150" s="18" customFormat="1" x14ac:dyDescent="0.25">
      <c r="BM312" s="8"/>
      <c r="BN312" s="8"/>
      <c r="BO312" s="8"/>
      <c r="BP312" s="8"/>
      <c r="BQ312" s="21"/>
      <c r="BR312" s="21"/>
      <c r="BS312" s="21"/>
      <c r="BT312" s="21"/>
      <c r="BU312" s="6"/>
      <c r="BV312" s="6"/>
      <c r="BW312" s="6"/>
      <c r="BX312" s="6"/>
      <c r="BY312" s="21"/>
      <c r="BZ312" s="21"/>
      <c r="CA312" s="21"/>
      <c r="CB312" s="21"/>
      <c r="EI312" s="21"/>
      <c r="EJ312" s="21"/>
      <c r="EK312" s="21"/>
      <c r="EL312" s="21"/>
      <c r="EM312" s="6"/>
      <c r="EN312" s="6"/>
      <c r="EO312" s="6"/>
      <c r="EP312" s="6"/>
      <c r="EQ312" s="21"/>
      <c r="ER312" s="21"/>
      <c r="ES312" s="21"/>
      <c r="ET312" s="21"/>
    </row>
    <row r="313" spans="65:150" s="18" customFormat="1" x14ac:dyDescent="0.25">
      <c r="BM313" s="8"/>
      <c r="BN313" s="8"/>
      <c r="BO313" s="8"/>
      <c r="BP313" s="8"/>
      <c r="BQ313" s="21"/>
      <c r="BR313" s="21"/>
      <c r="BS313" s="21"/>
      <c r="BT313" s="21"/>
      <c r="BU313" s="6"/>
      <c r="BV313" s="6"/>
      <c r="BW313" s="6"/>
      <c r="BX313" s="6"/>
      <c r="BY313" s="21"/>
      <c r="BZ313" s="21"/>
      <c r="CA313" s="21"/>
      <c r="CB313" s="21"/>
      <c r="EI313" s="21"/>
      <c r="EJ313" s="21"/>
      <c r="EK313" s="21"/>
      <c r="EL313" s="21"/>
      <c r="EM313" s="6"/>
      <c r="EN313" s="6"/>
      <c r="EO313" s="6"/>
      <c r="EP313" s="6"/>
      <c r="EQ313" s="21"/>
      <c r="ER313" s="21"/>
      <c r="ES313" s="21"/>
      <c r="ET313" s="21"/>
    </row>
    <row r="314" spans="65:150" s="18" customFormat="1" x14ac:dyDescent="0.25">
      <c r="BM314" s="8"/>
      <c r="BN314" s="8"/>
      <c r="BO314" s="8"/>
      <c r="BP314" s="8"/>
      <c r="BQ314" s="21"/>
      <c r="BR314" s="21"/>
      <c r="BS314" s="21"/>
      <c r="BT314" s="21"/>
      <c r="BU314" s="6"/>
      <c r="BV314" s="6"/>
      <c r="BW314" s="6"/>
      <c r="BX314" s="6"/>
      <c r="BY314" s="21"/>
      <c r="BZ314" s="21"/>
      <c r="CA314" s="21"/>
      <c r="CB314" s="21"/>
      <c r="EI314" s="21"/>
      <c r="EJ314" s="21"/>
      <c r="EK314" s="21"/>
      <c r="EL314" s="21"/>
      <c r="EM314" s="6"/>
      <c r="EN314" s="6"/>
      <c r="EO314" s="6"/>
      <c r="EP314" s="6"/>
      <c r="EQ314" s="21"/>
      <c r="ER314" s="21"/>
      <c r="ES314" s="21"/>
      <c r="ET314" s="21"/>
    </row>
    <row r="315" spans="65:150" s="18" customFormat="1" x14ac:dyDescent="0.25">
      <c r="BM315" s="8"/>
      <c r="BN315" s="8"/>
      <c r="BO315" s="8"/>
      <c r="BP315" s="8"/>
      <c r="BQ315" s="21"/>
      <c r="BR315" s="21"/>
      <c r="BS315" s="21"/>
      <c r="BT315" s="21"/>
      <c r="BU315" s="6"/>
      <c r="BV315" s="6"/>
      <c r="BW315" s="6"/>
      <c r="BX315" s="6"/>
      <c r="BY315" s="21"/>
      <c r="BZ315" s="21"/>
      <c r="CA315" s="21"/>
      <c r="CB315" s="21"/>
      <c r="EI315" s="21"/>
      <c r="EJ315" s="21"/>
      <c r="EK315" s="21"/>
      <c r="EL315" s="21"/>
      <c r="EM315" s="6"/>
      <c r="EN315" s="6"/>
      <c r="EO315" s="6"/>
      <c r="EP315" s="6"/>
      <c r="EQ315" s="21"/>
      <c r="ER315" s="21"/>
      <c r="ES315" s="21"/>
      <c r="ET315" s="21"/>
    </row>
    <row r="316" spans="65:150" s="18" customFormat="1" x14ac:dyDescent="0.25">
      <c r="BM316" s="8"/>
      <c r="BN316" s="8"/>
      <c r="BO316" s="8"/>
      <c r="BP316" s="8"/>
      <c r="BQ316" s="21"/>
      <c r="BR316" s="21"/>
      <c r="BS316" s="21"/>
      <c r="BT316" s="21"/>
      <c r="BU316" s="6"/>
      <c r="BV316" s="6"/>
      <c r="BW316" s="6"/>
      <c r="BX316" s="6"/>
      <c r="BY316" s="21"/>
      <c r="BZ316" s="21"/>
      <c r="CA316" s="21"/>
      <c r="CB316" s="21"/>
      <c r="EI316" s="21"/>
      <c r="EJ316" s="21"/>
      <c r="EK316" s="21"/>
      <c r="EL316" s="21"/>
      <c r="EM316" s="6"/>
      <c r="EN316" s="6"/>
      <c r="EO316" s="6"/>
      <c r="EP316" s="6"/>
      <c r="EQ316" s="21"/>
      <c r="ER316" s="21"/>
      <c r="ES316" s="21"/>
      <c r="ET316" s="21"/>
    </row>
    <row r="317" spans="65:150" s="18" customFormat="1" x14ac:dyDescent="0.25">
      <c r="BM317" s="8"/>
      <c r="BN317" s="8"/>
      <c r="BO317" s="8"/>
      <c r="BP317" s="8"/>
      <c r="BQ317" s="21"/>
      <c r="BR317" s="21"/>
      <c r="BS317" s="21"/>
      <c r="BT317" s="21"/>
      <c r="BU317" s="6"/>
      <c r="BV317" s="6"/>
      <c r="BW317" s="6"/>
      <c r="BX317" s="6"/>
      <c r="BY317" s="21"/>
      <c r="BZ317" s="21"/>
      <c r="CA317" s="21"/>
      <c r="CB317" s="21"/>
      <c r="EI317" s="21"/>
      <c r="EJ317" s="21"/>
      <c r="EK317" s="21"/>
      <c r="EL317" s="21"/>
      <c r="EM317" s="6"/>
      <c r="EN317" s="6"/>
      <c r="EO317" s="6"/>
      <c r="EP317" s="6"/>
      <c r="EQ317" s="21"/>
      <c r="ER317" s="21"/>
      <c r="ES317" s="21"/>
      <c r="ET317" s="21"/>
    </row>
    <row r="318" spans="65:150" s="18" customFormat="1" x14ac:dyDescent="0.25">
      <c r="BM318" s="8"/>
      <c r="BN318" s="8"/>
      <c r="BO318" s="8"/>
      <c r="BP318" s="8"/>
      <c r="BQ318" s="21"/>
      <c r="BR318" s="21"/>
      <c r="BS318" s="21"/>
      <c r="BT318" s="21"/>
      <c r="BU318" s="6"/>
      <c r="BV318" s="6"/>
      <c r="BW318" s="6"/>
      <c r="BX318" s="6"/>
      <c r="BY318" s="21"/>
      <c r="BZ318" s="21"/>
      <c r="CA318" s="21"/>
      <c r="CB318" s="21"/>
      <c r="EI318" s="21"/>
      <c r="EJ318" s="21"/>
      <c r="EK318" s="21"/>
      <c r="EL318" s="21"/>
      <c r="EM318" s="6"/>
      <c r="EN318" s="6"/>
      <c r="EO318" s="6"/>
      <c r="EP318" s="6"/>
      <c r="EQ318" s="21"/>
      <c r="ER318" s="21"/>
      <c r="ES318" s="21"/>
      <c r="ET318" s="21"/>
    </row>
    <row r="319" spans="65:150" s="18" customFormat="1" x14ac:dyDescent="0.25">
      <c r="BM319" s="8"/>
      <c r="BN319" s="8"/>
      <c r="BO319" s="8"/>
      <c r="BP319" s="8"/>
      <c r="BQ319" s="21"/>
      <c r="BR319" s="21"/>
      <c r="BS319" s="21"/>
      <c r="BT319" s="21"/>
      <c r="BU319" s="6"/>
      <c r="BV319" s="6"/>
      <c r="BW319" s="6"/>
      <c r="BX319" s="6"/>
      <c r="BY319" s="21"/>
      <c r="BZ319" s="21"/>
      <c r="CA319" s="21"/>
      <c r="CB319" s="21"/>
      <c r="EI319" s="21"/>
      <c r="EJ319" s="21"/>
      <c r="EK319" s="21"/>
      <c r="EL319" s="21"/>
      <c r="EM319" s="6"/>
      <c r="EN319" s="6"/>
      <c r="EO319" s="6"/>
      <c r="EP319" s="6"/>
      <c r="EQ319" s="21"/>
      <c r="ER319" s="21"/>
      <c r="ES319" s="21"/>
      <c r="ET319" s="21"/>
    </row>
    <row r="320" spans="65:150" s="18" customFormat="1" x14ac:dyDescent="0.25">
      <c r="BM320" s="8"/>
      <c r="BN320" s="8"/>
      <c r="BO320" s="8"/>
      <c r="BP320" s="8"/>
      <c r="BQ320" s="21"/>
      <c r="BR320" s="21"/>
      <c r="BS320" s="21"/>
      <c r="BT320" s="21"/>
      <c r="BU320" s="6"/>
      <c r="BV320" s="6"/>
      <c r="BW320" s="6"/>
      <c r="BX320" s="6"/>
      <c r="BY320" s="21"/>
      <c r="BZ320" s="21"/>
      <c r="CA320" s="21"/>
      <c r="CB320" s="21"/>
      <c r="EI320" s="21"/>
      <c r="EJ320" s="21"/>
      <c r="EK320" s="21"/>
      <c r="EL320" s="21"/>
      <c r="EM320" s="6"/>
      <c r="EN320" s="6"/>
      <c r="EO320" s="6"/>
      <c r="EP320" s="6"/>
      <c r="EQ320" s="21"/>
      <c r="ER320" s="21"/>
      <c r="ES320" s="21"/>
      <c r="ET320" s="21"/>
    </row>
    <row r="321" spans="65:150" s="18" customFormat="1" x14ac:dyDescent="0.25">
      <c r="BM321" s="8"/>
      <c r="BN321" s="8"/>
      <c r="BO321" s="8"/>
      <c r="BP321" s="8"/>
      <c r="BQ321" s="21"/>
      <c r="BR321" s="21"/>
      <c r="BS321" s="21"/>
      <c r="BT321" s="21"/>
      <c r="BU321" s="6"/>
      <c r="BV321" s="6"/>
      <c r="BW321" s="6"/>
      <c r="BX321" s="6"/>
      <c r="BY321" s="21"/>
      <c r="BZ321" s="21"/>
      <c r="CA321" s="21"/>
      <c r="CB321" s="21"/>
      <c r="EI321" s="21"/>
      <c r="EJ321" s="21"/>
      <c r="EK321" s="21"/>
      <c r="EL321" s="21"/>
      <c r="EM321" s="6"/>
      <c r="EN321" s="6"/>
      <c r="EO321" s="6"/>
      <c r="EP321" s="6"/>
      <c r="EQ321" s="21"/>
      <c r="ER321" s="21"/>
      <c r="ES321" s="21"/>
      <c r="ET321" s="21"/>
    </row>
    <row r="322" spans="65:150" s="18" customFormat="1" x14ac:dyDescent="0.25">
      <c r="BM322" s="8"/>
      <c r="BN322" s="8"/>
      <c r="BO322" s="8"/>
      <c r="BP322" s="8"/>
      <c r="BQ322" s="21"/>
      <c r="BR322" s="21"/>
      <c r="BS322" s="21"/>
      <c r="BT322" s="21"/>
      <c r="BU322" s="6"/>
      <c r="BV322" s="6"/>
      <c r="BW322" s="6"/>
      <c r="BX322" s="6"/>
      <c r="BY322" s="21"/>
      <c r="BZ322" s="21"/>
      <c r="CA322" s="21"/>
      <c r="CB322" s="21"/>
      <c r="EI322" s="21"/>
      <c r="EJ322" s="21"/>
      <c r="EK322" s="21"/>
      <c r="EL322" s="21"/>
      <c r="EM322" s="6"/>
      <c r="EN322" s="6"/>
      <c r="EO322" s="6"/>
      <c r="EP322" s="6"/>
      <c r="EQ322" s="21"/>
      <c r="ER322" s="21"/>
      <c r="ES322" s="21"/>
      <c r="ET322" s="21"/>
    </row>
    <row r="323" spans="65:150" s="18" customFormat="1" x14ac:dyDescent="0.25">
      <c r="BM323" s="8"/>
      <c r="BN323" s="8"/>
      <c r="BO323" s="8"/>
      <c r="BP323" s="8"/>
      <c r="BQ323" s="21"/>
      <c r="BR323" s="21"/>
      <c r="BS323" s="21"/>
      <c r="BT323" s="21"/>
      <c r="BU323" s="6"/>
      <c r="BV323" s="6"/>
      <c r="BW323" s="6"/>
      <c r="BX323" s="6"/>
      <c r="BY323" s="21"/>
      <c r="BZ323" s="21"/>
      <c r="CA323" s="21"/>
      <c r="CB323" s="21"/>
      <c r="EI323" s="21"/>
      <c r="EJ323" s="21"/>
      <c r="EK323" s="21"/>
      <c r="EL323" s="21"/>
      <c r="EM323" s="6"/>
      <c r="EN323" s="6"/>
      <c r="EO323" s="6"/>
      <c r="EP323" s="6"/>
      <c r="EQ323" s="21"/>
      <c r="ER323" s="21"/>
      <c r="ES323" s="21"/>
      <c r="ET323" s="21"/>
    </row>
    <row r="324" spans="65:150" s="18" customFormat="1" x14ac:dyDescent="0.25">
      <c r="BM324" s="8"/>
      <c r="BN324" s="8"/>
      <c r="BO324" s="8"/>
      <c r="BP324" s="8"/>
      <c r="BQ324" s="21"/>
      <c r="BR324" s="21"/>
      <c r="BS324" s="21"/>
      <c r="BT324" s="21"/>
      <c r="BU324" s="6"/>
      <c r="BV324" s="6"/>
      <c r="BW324" s="6"/>
      <c r="BX324" s="6"/>
      <c r="BY324" s="21"/>
      <c r="BZ324" s="21"/>
      <c r="CA324" s="21"/>
      <c r="CB324" s="21"/>
      <c r="EI324" s="21"/>
      <c r="EJ324" s="21"/>
      <c r="EK324" s="21"/>
      <c r="EL324" s="21"/>
      <c r="EM324" s="6"/>
      <c r="EN324" s="6"/>
      <c r="EO324" s="6"/>
      <c r="EP324" s="6"/>
      <c r="EQ324" s="21"/>
      <c r="ER324" s="21"/>
      <c r="ES324" s="21"/>
      <c r="ET324" s="21"/>
    </row>
    <row r="325" spans="65:150" s="18" customFormat="1" x14ac:dyDescent="0.25">
      <c r="BM325" s="8"/>
      <c r="BN325" s="8"/>
      <c r="BO325" s="8"/>
      <c r="BP325" s="8"/>
      <c r="BQ325" s="21"/>
      <c r="BR325" s="21"/>
      <c r="BS325" s="21"/>
      <c r="BT325" s="21"/>
      <c r="BU325" s="6"/>
      <c r="BV325" s="6"/>
      <c r="BW325" s="6"/>
      <c r="BX325" s="6"/>
      <c r="BY325" s="21"/>
      <c r="BZ325" s="21"/>
      <c r="CA325" s="21"/>
      <c r="CB325" s="21"/>
      <c r="EI325" s="21"/>
      <c r="EJ325" s="21"/>
      <c r="EK325" s="21"/>
      <c r="EL325" s="21"/>
      <c r="EM325" s="6"/>
      <c r="EN325" s="6"/>
      <c r="EO325" s="6"/>
      <c r="EP325" s="6"/>
      <c r="EQ325" s="21"/>
      <c r="ER325" s="21"/>
      <c r="ES325" s="21"/>
      <c r="ET325" s="21"/>
    </row>
    <row r="326" spans="65:150" s="18" customFormat="1" x14ac:dyDescent="0.25">
      <c r="BM326" s="8"/>
      <c r="BN326" s="8"/>
      <c r="BO326" s="8"/>
      <c r="BP326" s="8"/>
      <c r="BQ326" s="21"/>
      <c r="BR326" s="21"/>
      <c r="BS326" s="21"/>
      <c r="BT326" s="21"/>
      <c r="BU326" s="6"/>
      <c r="BV326" s="6"/>
      <c r="BW326" s="6"/>
      <c r="BX326" s="6"/>
      <c r="BY326" s="21"/>
      <c r="BZ326" s="21"/>
      <c r="CA326" s="21"/>
      <c r="CB326" s="21"/>
      <c r="EI326" s="21"/>
      <c r="EJ326" s="21"/>
      <c r="EK326" s="21"/>
      <c r="EL326" s="21"/>
      <c r="EM326" s="6"/>
      <c r="EN326" s="6"/>
      <c r="EO326" s="6"/>
      <c r="EP326" s="6"/>
      <c r="EQ326" s="21"/>
      <c r="ER326" s="21"/>
      <c r="ES326" s="21"/>
      <c r="ET326" s="21"/>
    </row>
    <row r="327" spans="65:150" s="18" customFormat="1" x14ac:dyDescent="0.25">
      <c r="BM327" s="8"/>
      <c r="BN327" s="8"/>
      <c r="BO327" s="8"/>
      <c r="BP327" s="8"/>
      <c r="BQ327" s="21"/>
      <c r="BR327" s="21"/>
      <c r="BS327" s="21"/>
      <c r="BT327" s="21"/>
      <c r="BU327" s="6"/>
      <c r="BV327" s="6"/>
      <c r="BW327" s="6"/>
      <c r="BX327" s="6"/>
      <c r="BY327" s="21"/>
      <c r="BZ327" s="21"/>
      <c r="CA327" s="21"/>
      <c r="CB327" s="21"/>
      <c r="EI327" s="21"/>
      <c r="EJ327" s="21"/>
      <c r="EK327" s="21"/>
      <c r="EL327" s="21"/>
      <c r="EM327" s="6"/>
      <c r="EN327" s="6"/>
      <c r="EO327" s="6"/>
      <c r="EP327" s="6"/>
      <c r="EQ327" s="21"/>
      <c r="ER327" s="21"/>
      <c r="ES327" s="21"/>
      <c r="ET327" s="21"/>
    </row>
    <row r="328" spans="65:150" s="18" customFormat="1" x14ac:dyDescent="0.25">
      <c r="BM328" s="8"/>
      <c r="BN328" s="8"/>
      <c r="BO328" s="8"/>
      <c r="BP328" s="8"/>
      <c r="BQ328" s="21"/>
      <c r="BR328" s="21"/>
      <c r="BS328" s="21"/>
      <c r="BT328" s="21"/>
      <c r="BU328" s="6"/>
      <c r="BV328" s="6"/>
      <c r="BW328" s="6"/>
      <c r="BX328" s="6"/>
      <c r="BY328" s="21"/>
      <c r="BZ328" s="21"/>
      <c r="CA328" s="21"/>
      <c r="CB328" s="21"/>
      <c r="EI328" s="21"/>
      <c r="EJ328" s="21"/>
      <c r="EK328" s="21"/>
      <c r="EL328" s="21"/>
      <c r="EM328" s="6"/>
      <c r="EN328" s="6"/>
      <c r="EO328" s="6"/>
      <c r="EP328" s="6"/>
      <c r="EQ328" s="21"/>
      <c r="ER328" s="21"/>
      <c r="ES328" s="21"/>
      <c r="ET328" s="21"/>
    </row>
    <row r="329" spans="65:150" s="18" customFormat="1" x14ac:dyDescent="0.25">
      <c r="BM329" s="8"/>
      <c r="BN329" s="8"/>
      <c r="BO329" s="8"/>
      <c r="BP329" s="8"/>
      <c r="BQ329" s="21"/>
      <c r="BR329" s="21"/>
      <c r="BS329" s="21"/>
      <c r="BT329" s="21"/>
      <c r="BU329" s="6"/>
      <c r="BV329" s="6"/>
      <c r="BW329" s="6"/>
      <c r="BX329" s="6"/>
      <c r="BY329" s="21"/>
      <c r="BZ329" s="21"/>
      <c r="CA329" s="21"/>
      <c r="CB329" s="21"/>
      <c r="EI329" s="21"/>
      <c r="EJ329" s="21"/>
      <c r="EK329" s="21"/>
      <c r="EL329" s="21"/>
      <c r="EM329" s="6"/>
      <c r="EN329" s="6"/>
      <c r="EO329" s="6"/>
      <c r="EP329" s="6"/>
      <c r="EQ329" s="21"/>
      <c r="ER329" s="21"/>
      <c r="ES329" s="21"/>
      <c r="ET329" s="21"/>
    </row>
    <row r="330" spans="65:150" s="18" customFormat="1" x14ac:dyDescent="0.25">
      <c r="BM330" s="8"/>
      <c r="BN330" s="8"/>
      <c r="BO330" s="8"/>
      <c r="BP330" s="8"/>
      <c r="BQ330" s="21"/>
      <c r="BR330" s="21"/>
      <c r="BS330" s="21"/>
      <c r="BT330" s="21"/>
      <c r="BU330" s="6"/>
      <c r="BV330" s="6"/>
      <c r="BW330" s="6"/>
      <c r="BX330" s="6"/>
      <c r="BY330" s="21"/>
      <c r="BZ330" s="21"/>
      <c r="CA330" s="21"/>
      <c r="CB330" s="21"/>
      <c r="EI330" s="21"/>
      <c r="EJ330" s="21"/>
      <c r="EK330" s="21"/>
      <c r="EL330" s="21"/>
      <c r="EM330" s="6"/>
      <c r="EN330" s="6"/>
      <c r="EO330" s="6"/>
      <c r="EP330" s="6"/>
      <c r="EQ330" s="21"/>
      <c r="ER330" s="21"/>
      <c r="ES330" s="21"/>
      <c r="ET330" s="21"/>
    </row>
    <row r="331" spans="65:150" s="18" customFormat="1" x14ac:dyDescent="0.25">
      <c r="BM331" s="8"/>
      <c r="BN331" s="8"/>
      <c r="BO331" s="8"/>
      <c r="BP331" s="8"/>
      <c r="BQ331" s="21"/>
      <c r="BR331" s="21"/>
      <c r="BS331" s="21"/>
      <c r="BT331" s="21"/>
      <c r="BU331" s="6"/>
      <c r="BV331" s="6"/>
      <c r="BW331" s="6"/>
      <c r="BX331" s="6"/>
      <c r="BY331" s="21"/>
      <c r="BZ331" s="21"/>
      <c r="CA331" s="21"/>
      <c r="CB331" s="21"/>
      <c r="EI331" s="21"/>
      <c r="EJ331" s="21"/>
      <c r="EK331" s="21"/>
      <c r="EL331" s="21"/>
      <c r="EM331" s="6"/>
      <c r="EN331" s="6"/>
      <c r="EO331" s="6"/>
      <c r="EP331" s="6"/>
      <c r="EQ331" s="21"/>
      <c r="ER331" s="21"/>
      <c r="ES331" s="21"/>
      <c r="ET331" s="21"/>
    </row>
    <row r="332" spans="65:150" s="18" customFormat="1" x14ac:dyDescent="0.25">
      <c r="BM332" s="8"/>
      <c r="BN332" s="8"/>
      <c r="BO332" s="8"/>
      <c r="BP332" s="8"/>
      <c r="BQ332" s="21"/>
      <c r="BR332" s="21"/>
      <c r="BS332" s="21"/>
      <c r="BT332" s="21"/>
      <c r="BU332" s="6"/>
      <c r="BV332" s="6"/>
      <c r="BW332" s="6"/>
      <c r="BX332" s="6"/>
      <c r="BY332" s="21"/>
      <c r="BZ332" s="21"/>
      <c r="CA332" s="21"/>
      <c r="CB332" s="21"/>
      <c r="EI332" s="21"/>
      <c r="EJ332" s="21"/>
      <c r="EK332" s="21"/>
      <c r="EL332" s="21"/>
      <c r="EM332" s="6"/>
      <c r="EN332" s="6"/>
      <c r="EO332" s="6"/>
      <c r="EP332" s="6"/>
      <c r="EQ332" s="21"/>
      <c r="ER332" s="21"/>
      <c r="ES332" s="21"/>
      <c r="ET332" s="21"/>
    </row>
    <row r="333" spans="65:150" s="18" customFormat="1" x14ac:dyDescent="0.25">
      <c r="BM333" s="8"/>
      <c r="BN333" s="8"/>
      <c r="BO333" s="8"/>
      <c r="BP333" s="8"/>
      <c r="BQ333" s="21"/>
      <c r="BR333" s="21"/>
      <c r="BS333" s="21"/>
      <c r="BT333" s="21"/>
      <c r="BU333" s="6"/>
      <c r="BV333" s="6"/>
      <c r="BW333" s="6"/>
      <c r="BX333" s="6"/>
      <c r="BY333" s="21"/>
      <c r="BZ333" s="21"/>
      <c r="CA333" s="21"/>
      <c r="CB333" s="21"/>
      <c r="EI333" s="21"/>
      <c r="EJ333" s="21"/>
      <c r="EK333" s="21"/>
      <c r="EL333" s="21"/>
      <c r="EM333" s="6"/>
      <c r="EN333" s="6"/>
      <c r="EO333" s="6"/>
      <c r="EP333" s="6"/>
      <c r="EQ333" s="21"/>
      <c r="ER333" s="21"/>
      <c r="ES333" s="21"/>
      <c r="ET333" s="21"/>
    </row>
    <row r="334" spans="65:150" s="18" customFormat="1" x14ac:dyDescent="0.25">
      <c r="BM334" s="8"/>
      <c r="BN334" s="8"/>
      <c r="BO334" s="8"/>
      <c r="BP334" s="8"/>
      <c r="BQ334" s="21"/>
      <c r="BR334" s="21"/>
      <c r="BS334" s="21"/>
      <c r="BT334" s="21"/>
      <c r="BU334" s="6"/>
      <c r="BV334" s="6"/>
      <c r="BW334" s="6"/>
      <c r="BX334" s="6"/>
      <c r="BY334" s="21"/>
      <c r="BZ334" s="21"/>
      <c r="CA334" s="21"/>
      <c r="CB334" s="21"/>
      <c r="EI334" s="21"/>
      <c r="EJ334" s="21"/>
      <c r="EK334" s="21"/>
      <c r="EL334" s="21"/>
      <c r="EM334" s="6"/>
      <c r="EN334" s="6"/>
      <c r="EO334" s="6"/>
      <c r="EP334" s="6"/>
      <c r="EQ334" s="21"/>
      <c r="ER334" s="21"/>
      <c r="ES334" s="21"/>
      <c r="ET334" s="21"/>
    </row>
    <row r="335" spans="65:150" s="18" customFormat="1" x14ac:dyDescent="0.25">
      <c r="BM335" s="8"/>
      <c r="BN335" s="8"/>
      <c r="BO335" s="8"/>
      <c r="BP335" s="8"/>
      <c r="BQ335" s="21"/>
      <c r="BR335" s="21"/>
      <c r="BS335" s="21"/>
      <c r="BT335" s="21"/>
      <c r="BU335" s="6"/>
      <c r="BV335" s="6"/>
      <c r="BW335" s="6"/>
      <c r="BX335" s="6"/>
      <c r="BY335" s="21"/>
      <c r="BZ335" s="21"/>
      <c r="CA335" s="21"/>
      <c r="CB335" s="21"/>
      <c r="EI335" s="21"/>
      <c r="EJ335" s="21"/>
      <c r="EK335" s="21"/>
      <c r="EL335" s="21"/>
      <c r="EM335" s="6"/>
      <c r="EN335" s="6"/>
      <c r="EO335" s="6"/>
      <c r="EP335" s="6"/>
      <c r="EQ335" s="21"/>
      <c r="ER335" s="21"/>
      <c r="ES335" s="21"/>
      <c r="ET335" s="21"/>
    </row>
    <row r="336" spans="65:150" s="18" customFormat="1" x14ac:dyDescent="0.25">
      <c r="BM336" s="8"/>
      <c r="BN336" s="8"/>
      <c r="BO336" s="8"/>
      <c r="BP336" s="8"/>
      <c r="BQ336" s="21"/>
      <c r="BR336" s="21"/>
      <c r="BS336" s="21"/>
      <c r="BT336" s="21"/>
      <c r="BU336" s="6"/>
      <c r="BV336" s="6"/>
      <c r="BW336" s="6"/>
      <c r="BX336" s="6"/>
      <c r="BY336" s="21"/>
      <c r="BZ336" s="21"/>
      <c r="CA336" s="21"/>
      <c r="CB336" s="21"/>
      <c r="EI336" s="21"/>
      <c r="EJ336" s="21"/>
      <c r="EK336" s="21"/>
      <c r="EL336" s="21"/>
      <c r="EM336" s="6"/>
      <c r="EN336" s="6"/>
      <c r="EO336" s="6"/>
      <c r="EP336" s="6"/>
      <c r="EQ336" s="21"/>
      <c r="ER336" s="21"/>
      <c r="ES336" s="21"/>
      <c r="ET336" s="21"/>
    </row>
    <row r="337" spans="65:150" s="18" customFormat="1" x14ac:dyDescent="0.25">
      <c r="BM337" s="8"/>
      <c r="BN337" s="8"/>
      <c r="BO337" s="8"/>
      <c r="BP337" s="8"/>
      <c r="BQ337" s="21"/>
      <c r="BR337" s="21"/>
      <c r="BS337" s="21"/>
      <c r="BT337" s="21"/>
      <c r="BU337" s="6"/>
      <c r="BV337" s="6"/>
      <c r="BW337" s="6"/>
      <c r="BX337" s="6"/>
      <c r="BY337" s="21"/>
      <c r="BZ337" s="21"/>
      <c r="CA337" s="21"/>
      <c r="CB337" s="21"/>
      <c r="EI337" s="21"/>
      <c r="EJ337" s="21"/>
      <c r="EK337" s="21"/>
      <c r="EL337" s="21"/>
      <c r="EM337" s="6"/>
      <c r="EN337" s="6"/>
      <c r="EO337" s="6"/>
      <c r="EP337" s="6"/>
      <c r="EQ337" s="21"/>
      <c r="ER337" s="21"/>
      <c r="ES337" s="21"/>
      <c r="ET337" s="21"/>
    </row>
    <row r="338" spans="65:150" s="18" customFormat="1" x14ac:dyDescent="0.25">
      <c r="BM338" s="8"/>
      <c r="BN338" s="8"/>
      <c r="BO338" s="8"/>
      <c r="BP338" s="8"/>
      <c r="BQ338" s="21"/>
      <c r="BR338" s="21"/>
      <c r="BS338" s="21"/>
      <c r="BT338" s="21"/>
      <c r="BU338" s="6"/>
      <c r="BV338" s="6"/>
      <c r="BW338" s="6"/>
      <c r="BX338" s="6"/>
      <c r="BY338" s="21"/>
      <c r="BZ338" s="21"/>
      <c r="CA338" s="21"/>
      <c r="CB338" s="21"/>
      <c r="EI338" s="21"/>
      <c r="EJ338" s="21"/>
      <c r="EK338" s="21"/>
      <c r="EL338" s="21"/>
      <c r="EM338" s="6"/>
      <c r="EN338" s="6"/>
      <c r="EO338" s="6"/>
      <c r="EP338" s="6"/>
      <c r="EQ338" s="21"/>
      <c r="ER338" s="21"/>
      <c r="ES338" s="21"/>
      <c r="ET338" s="21"/>
    </row>
    <row r="339" spans="65:150" s="18" customFormat="1" x14ac:dyDescent="0.25">
      <c r="BM339" s="8"/>
      <c r="BN339" s="8"/>
      <c r="BO339" s="8"/>
      <c r="BP339" s="8"/>
      <c r="BQ339" s="21"/>
      <c r="BR339" s="21"/>
      <c r="BS339" s="21"/>
      <c r="BT339" s="21"/>
      <c r="BU339" s="6"/>
      <c r="BV339" s="6"/>
      <c r="BW339" s="6"/>
      <c r="BX339" s="6"/>
      <c r="BY339" s="21"/>
      <c r="BZ339" s="21"/>
      <c r="CA339" s="21"/>
      <c r="CB339" s="21"/>
      <c r="EI339" s="21"/>
      <c r="EJ339" s="21"/>
      <c r="EK339" s="21"/>
      <c r="EL339" s="21"/>
      <c r="EM339" s="6"/>
      <c r="EN339" s="6"/>
      <c r="EO339" s="6"/>
      <c r="EP339" s="6"/>
      <c r="EQ339" s="21"/>
      <c r="ER339" s="21"/>
      <c r="ES339" s="21"/>
      <c r="ET339" s="21"/>
    </row>
    <row r="340" spans="65:150" s="18" customFormat="1" x14ac:dyDescent="0.25">
      <c r="BM340" s="8"/>
      <c r="BN340" s="8"/>
      <c r="BO340" s="8"/>
      <c r="BP340" s="8"/>
      <c r="BQ340" s="21"/>
      <c r="BR340" s="21"/>
      <c r="BS340" s="21"/>
      <c r="BT340" s="21"/>
      <c r="BU340" s="6"/>
      <c r="BV340" s="6"/>
      <c r="BW340" s="6"/>
      <c r="BX340" s="6"/>
      <c r="BY340" s="21"/>
      <c r="BZ340" s="21"/>
      <c r="CA340" s="21"/>
      <c r="CB340" s="21"/>
      <c r="EI340" s="21"/>
      <c r="EJ340" s="21"/>
      <c r="EK340" s="21"/>
      <c r="EL340" s="21"/>
      <c r="EM340" s="6"/>
      <c r="EN340" s="6"/>
      <c r="EO340" s="6"/>
      <c r="EP340" s="6"/>
      <c r="EQ340" s="21"/>
      <c r="ER340" s="21"/>
      <c r="ES340" s="21"/>
      <c r="ET340" s="21"/>
    </row>
    <row r="341" spans="65:150" s="18" customFormat="1" x14ac:dyDescent="0.25">
      <c r="BM341" s="8"/>
      <c r="BN341" s="8"/>
      <c r="BO341" s="8"/>
      <c r="BP341" s="8"/>
      <c r="BQ341" s="21"/>
      <c r="BR341" s="21"/>
      <c r="BS341" s="21"/>
      <c r="BT341" s="21"/>
      <c r="BU341" s="6"/>
      <c r="BV341" s="6"/>
      <c r="BW341" s="6"/>
      <c r="BX341" s="6"/>
      <c r="BY341" s="21"/>
      <c r="BZ341" s="21"/>
      <c r="CA341" s="21"/>
      <c r="CB341" s="21"/>
      <c r="EI341" s="21"/>
      <c r="EJ341" s="21"/>
      <c r="EK341" s="21"/>
      <c r="EL341" s="21"/>
      <c r="EM341" s="6"/>
      <c r="EN341" s="6"/>
      <c r="EO341" s="6"/>
      <c r="EP341" s="6"/>
      <c r="EQ341" s="21"/>
      <c r="ER341" s="21"/>
      <c r="ES341" s="21"/>
      <c r="ET341" s="21"/>
    </row>
    <row r="342" spans="65:150" s="18" customFormat="1" x14ac:dyDescent="0.25">
      <c r="BM342" s="8"/>
      <c r="BN342" s="8"/>
      <c r="BO342" s="8"/>
      <c r="BP342" s="8"/>
      <c r="BQ342" s="21"/>
      <c r="BR342" s="21"/>
      <c r="BS342" s="21"/>
      <c r="BT342" s="21"/>
      <c r="BU342" s="6"/>
      <c r="BV342" s="6"/>
      <c r="BW342" s="6"/>
      <c r="BX342" s="6"/>
      <c r="BY342" s="21"/>
      <c r="BZ342" s="21"/>
      <c r="CA342" s="21"/>
      <c r="CB342" s="21"/>
      <c r="EI342" s="21"/>
      <c r="EJ342" s="21"/>
      <c r="EK342" s="21"/>
      <c r="EL342" s="21"/>
      <c r="EM342" s="6"/>
      <c r="EN342" s="6"/>
      <c r="EO342" s="6"/>
      <c r="EP342" s="6"/>
      <c r="EQ342" s="21"/>
      <c r="ER342" s="21"/>
      <c r="ES342" s="21"/>
      <c r="ET342" s="21"/>
    </row>
    <row r="343" spans="65:150" s="18" customFormat="1" x14ac:dyDescent="0.25">
      <c r="BM343" s="8"/>
      <c r="BN343" s="8"/>
      <c r="BO343" s="8"/>
      <c r="BP343" s="8"/>
      <c r="BQ343" s="21"/>
      <c r="BR343" s="21"/>
      <c r="BS343" s="21"/>
      <c r="BT343" s="21"/>
      <c r="BU343" s="6"/>
      <c r="BV343" s="6"/>
      <c r="BW343" s="6"/>
      <c r="BX343" s="6"/>
      <c r="BY343" s="21"/>
      <c r="BZ343" s="21"/>
      <c r="CA343" s="21"/>
      <c r="CB343" s="21"/>
      <c r="EI343" s="21"/>
      <c r="EJ343" s="21"/>
      <c r="EK343" s="21"/>
      <c r="EL343" s="21"/>
      <c r="EM343" s="6"/>
      <c r="EN343" s="6"/>
      <c r="EO343" s="6"/>
      <c r="EP343" s="6"/>
      <c r="EQ343" s="21"/>
      <c r="ER343" s="21"/>
      <c r="ES343" s="21"/>
      <c r="ET343" s="21"/>
    </row>
    <row r="344" spans="65:150" s="18" customFormat="1" x14ac:dyDescent="0.25">
      <c r="BM344" s="8"/>
      <c r="BN344" s="8"/>
      <c r="BO344" s="8"/>
      <c r="BP344" s="8"/>
      <c r="BQ344" s="21"/>
      <c r="BR344" s="21"/>
      <c r="BS344" s="21"/>
      <c r="BT344" s="21"/>
      <c r="BU344" s="6"/>
      <c r="BV344" s="6"/>
      <c r="BW344" s="6"/>
      <c r="BX344" s="6"/>
      <c r="BY344" s="21"/>
      <c r="BZ344" s="21"/>
      <c r="CA344" s="21"/>
      <c r="CB344" s="21"/>
      <c r="EI344" s="21"/>
      <c r="EJ344" s="21"/>
      <c r="EK344" s="21"/>
      <c r="EL344" s="21"/>
      <c r="EM344" s="6"/>
      <c r="EN344" s="6"/>
      <c r="EO344" s="6"/>
      <c r="EP344" s="6"/>
      <c r="EQ344" s="21"/>
      <c r="ER344" s="21"/>
      <c r="ES344" s="21"/>
      <c r="ET344" s="21"/>
    </row>
    <row r="345" spans="65:150" s="18" customFormat="1" x14ac:dyDescent="0.25">
      <c r="BM345" s="8"/>
      <c r="BN345" s="8"/>
      <c r="BO345" s="8"/>
      <c r="BP345" s="8"/>
      <c r="BQ345" s="21"/>
      <c r="BR345" s="21"/>
      <c r="BS345" s="21"/>
      <c r="BT345" s="21"/>
      <c r="BU345" s="6"/>
      <c r="BV345" s="6"/>
      <c r="BW345" s="6"/>
      <c r="BX345" s="6"/>
      <c r="BY345" s="21"/>
      <c r="BZ345" s="21"/>
      <c r="CA345" s="21"/>
      <c r="CB345" s="21"/>
      <c r="EI345" s="21"/>
      <c r="EJ345" s="21"/>
      <c r="EK345" s="21"/>
      <c r="EL345" s="21"/>
      <c r="EM345" s="6"/>
      <c r="EN345" s="6"/>
      <c r="EO345" s="6"/>
      <c r="EP345" s="6"/>
      <c r="EQ345" s="21"/>
      <c r="ER345" s="21"/>
      <c r="ES345" s="21"/>
      <c r="ET345" s="21"/>
    </row>
    <row r="346" spans="65:150" s="18" customFormat="1" x14ac:dyDescent="0.25">
      <c r="BM346" s="8"/>
      <c r="BN346" s="8"/>
      <c r="BO346" s="8"/>
      <c r="BP346" s="8"/>
      <c r="BQ346" s="21"/>
      <c r="BR346" s="21"/>
      <c r="BS346" s="21"/>
      <c r="BT346" s="21"/>
      <c r="BU346" s="6"/>
      <c r="BV346" s="6"/>
      <c r="BW346" s="6"/>
      <c r="BX346" s="6"/>
      <c r="BY346" s="21"/>
      <c r="BZ346" s="21"/>
      <c r="CA346" s="21"/>
      <c r="CB346" s="21"/>
      <c r="EI346" s="21"/>
      <c r="EJ346" s="21"/>
      <c r="EK346" s="21"/>
      <c r="EL346" s="21"/>
      <c r="EM346" s="6"/>
      <c r="EN346" s="6"/>
      <c r="EO346" s="6"/>
      <c r="EP346" s="6"/>
      <c r="EQ346" s="21"/>
      <c r="ER346" s="21"/>
      <c r="ES346" s="21"/>
      <c r="ET346" s="21"/>
    </row>
    <row r="347" spans="65:150" s="18" customFormat="1" x14ac:dyDescent="0.25">
      <c r="BM347" s="8"/>
      <c r="BN347" s="8"/>
      <c r="BO347" s="8"/>
      <c r="BP347" s="8"/>
      <c r="BQ347" s="21"/>
      <c r="BR347" s="21"/>
      <c r="BS347" s="21"/>
      <c r="BT347" s="21"/>
      <c r="BU347" s="6"/>
      <c r="BV347" s="6"/>
      <c r="BW347" s="6"/>
      <c r="BX347" s="6"/>
      <c r="BY347" s="21"/>
      <c r="BZ347" s="21"/>
      <c r="CA347" s="21"/>
      <c r="CB347" s="21"/>
      <c r="EI347" s="21"/>
      <c r="EJ347" s="21"/>
      <c r="EK347" s="21"/>
      <c r="EL347" s="21"/>
      <c r="EM347" s="6"/>
      <c r="EN347" s="6"/>
      <c r="EO347" s="6"/>
      <c r="EP347" s="6"/>
      <c r="EQ347" s="21"/>
      <c r="ER347" s="21"/>
      <c r="ES347" s="21"/>
      <c r="ET347" s="21"/>
    </row>
    <row r="348" spans="65:150" s="18" customFormat="1" x14ac:dyDescent="0.25">
      <c r="BM348" s="8"/>
      <c r="BN348" s="8"/>
      <c r="BO348" s="8"/>
      <c r="BP348" s="8"/>
      <c r="BQ348" s="21"/>
      <c r="BR348" s="21"/>
      <c r="BS348" s="21"/>
      <c r="BT348" s="21"/>
      <c r="BU348" s="6"/>
      <c r="BV348" s="6"/>
      <c r="BW348" s="6"/>
      <c r="BX348" s="6"/>
      <c r="BY348" s="21"/>
      <c r="BZ348" s="21"/>
      <c r="CA348" s="21"/>
      <c r="CB348" s="21"/>
      <c r="EI348" s="21"/>
      <c r="EJ348" s="21"/>
      <c r="EK348" s="21"/>
      <c r="EL348" s="21"/>
      <c r="EM348" s="6"/>
      <c r="EN348" s="6"/>
      <c r="EO348" s="6"/>
      <c r="EP348" s="6"/>
      <c r="EQ348" s="21"/>
      <c r="ER348" s="21"/>
      <c r="ES348" s="21"/>
      <c r="ET348" s="21"/>
    </row>
    <row r="349" spans="65:150" s="18" customFormat="1" x14ac:dyDescent="0.25">
      <c r="BM349" s="8"/>
      <c r="BN349" s="8"/>
      <c r="BO349" s="8"/>
      <c r="BP349" s="8"/>
      <c r="BQ349" s="21"/>
      <c r="BR349" s="21"/>
      <c r="BS349" s="21"/>
      <c r="BT349" s="21"/>
      <c r="BU349" s="6"/>
      <c r="BV349" s="6"/>
      <c r="BW349" s="6"/>
      <c r="BX349" s="6"/>
      <c r="BY349" s="21"/>
      <c r="BZ349" s="21"/>
      <c r="CA349" s="21"/>
      <c r="CB349" s="21"/>
      <c r="EI349" s="21"/>
      <c r="EJ349" s="21"/>
      <c r="EK349" s="21"/>
      <c r="EL349" s="21"/>
      <c r="EM349" s="6"/>
      <c r="EN349" s="6"/>
      <c r="EO349" s="6"/>
      <c r="EP349" s="6"/>
      <c r="EQ349" s="21"/>
      <c r="ER349" s="21"/>
      <c r="ES349" s="21"/>
      <c r="ET349" s="21"/>
    </row>
    <row r="350" spans="65:150" s="18" customFormat="1" x14ac:dyDescent="0.25">
      <c r="BM350" s="8"/>
      <c r="BN350" s="8"/>
      <c r="BO350" s="8"/>
      <c r="BP350" s="8"/>
      <c r="BQ350" s="21"/>
      <c r="BR350" s="21"/>
      <c r="BS350" s="21"/>
      <c r="BT350" s="21"/>
      <c r="BU350" s="6"/>
      <c r="BV350" s="6"/>
      <c r="BW350" s="6"/>
      <c r="BX350" s="6"/>
      <c r="BY350" s="21"/>
      <c r="BZ350" s="21"/>
      <c r="CA350" s="21"/>
      <c r="CB350" s="21"/>
      <c r="EI350" s="21"/>
      <c r="EJ350" s="21"/>
      <c r="EK350" s="21"/>
      <c r="EL350" s="21"/>
      <c r="EM350" s="6"/>
      <c r="EN350" s="6"/>
      <c r="EO350" s="6"/>
      <c r="EP350" s="6"/>
      <c r="EQ350" s="21"/>
      <c r="ER350" s="21"/>
      <c r="ES350" s="21"/>
      <c r="ET350" s="21"/>
    </row>
    <row r="351" spans="65:150" s="18" customFormat="1" x14ac:dyDescent="0.25">
      <c r="BM351" s="8"/>
      <c r="BN351" s="8"/>
      <c r="BO351" s="8"/>
      <c r="BP351" s="8"/>
      <c r="BQ351" s="21"/>
      <c r="BR351" s="21"/>
      <c r="BS351" s="21"/>
      <c r="BT351" s="21"/>
      <c r="BU351" s="6"/>
      <c r="BV351" s="6"/>
      <c r="BW351" s="6"/>
      <c r="BX351" s="6"/>
      <c r="BY351" s="21"/>
      <c r="BZ351" s="21"/>
      <c r="CA351" s="21"/>
      <c r="CB351" s="21"/>
      <c r="EI351" s="21"/>
      <c r="EJ351" s="21"/>
      <c r="EK351" s="21"/>
      <c r="EL351" s="21"/>
      <c r="EM351" s="6"/>
      <c r="EN351" s="6"/>
      <c r="EO351" s="6"/>
      <c r="EP351" s="6"/>
      <c r="EQ351" s="21"/>
      <c r="ER351" s="21"/>
      <c r="ES351" s="21"/>
      <c r="ET351" s="21"/>
    </row>
    <row r="352" spans="65:150" s="18" customFormat="1" x14ac:dyDescent="0.25">
      <c r="BM352" s="8"/>
      <c r="BN352" s="8"/>
      <c r="BO352" s="8"/>
      <c r="BP352" s="8"/>
      <c r="BQ352" s="21"/>
      <c r="BR352" s="21"/>
      <c r="BS352" s="21"/>
      <c r="BT352" s="21"/>
      <c r="BU352" s="6"/>
      <c r="BV352" s="6"/>
      <c r="BW352" s="6"/>
      <c r="BX352" s="6"/>
      <c r="BY352" s="21"/>
      <c r="BZ352" s="21"/>
      <c r="CA352" s="21"/>
      <c r="CB352" s="21"/>
      <c r="EI352" s="21"/>
      <c r="EJ352" s="21"/>
      <c r="EK352" s="21"/>
      <c r="EL352" s="21"/>
      <c r="EM352" s="6"/>
      <c r="EN352" s="6"/>
      <c r="EO352" s="6"/>
      <c r="EP352" s="6"/>
      <c r="EQ352" s="21"/>
      <c r="ER352" s="21"/>
      <c r="ES352" s="21"/>
      <c r="ET352" s="21"/>
    </row>
    <row r="353" spans="65:150" s="18" customFormat="1" x14ac:dyDescent="0.25">
      <c r="BM353" s="8"/>
      <c r="BN353" s="8"/>
      <c r="BO353" s="8"/>
      <c r="BP353" s="8"/>
      <c r="BQ353" s="21"/>
      <c r="BR353" s="21"/>
      <c r="BS353" s="21"/>
      <c r="BT353" s="21"/>
      <c r="BU353" s="6"/>
      <c r="BV353" s="6"/>
      <c r="BW353" s="6"/>
      <c r="BX353" s="6"/>
      <c r="BY353" s="21"/>
      <c r="BZ353" s="21"/>
      <c r="CA353" s="21"/>
      <c r="CB353" s="21"/>
      <c r="EI353" s="21"/>
      <c r="EJ353" s="21"/>
      <c r="EK353" s="21"/>
      <c r="EL353" s="21"/>
      <c r="EM353" s="6"/>
      <c r="EN353" s="6"/>
      <c r="EO353" s="6"/>
      <c r="EP353" s="6"/>
      <c r="EQ353" s="21"/>
      <c r="ER353" s="21"/>
      <c r="ES353" s="21"/>
      <c r="ET353" s="21"/>
    </row>
    <row r="354" spans="65:150" s="18" customFormat="1" x14ac:dyDescent="0.25">
      <c r="BM354" s="8"/>
      <c r="BN354" s="8"/>
      <c r="BO354" s="8"/>
      <c r="BP354" s="8"/>
      <c r="BQ354" s="21"/>
      <c r="BR354" s="21"/>
      <c r="BS354" s="21"/>
      <c r="BT354" s="21"/>
      <c r="BU354" s="6"/>
      <c r="BV354" s="6"/>
      <c r="BW354" s="6"/>
      <c r="BX354" s="6"/>
      <c r="BY354" s="21"/>
      <c r="BZ354" s="21"/>
      <c r="CA354" s="21"/>
      <c r="CB354" s="21"/>
      <c r="EI354" s="21"/>
      <c r="EJ354" s="21"/>
      <c r="EK354" s="21"/>
      <c r="EL354" s="21"/>
      <c r="EM354" s="6"/>
      <c r="EN354" s="6"/>
      <c r="EO354" s="6"/>
      <c r="EP354" s="6"/>
      <c r="EQ354" s="21"/>
      <c r="ER354" s="21"/>
      <c r="ES354" s="21"/>
      <c r="ET354" s="21"/>
    </row>
    <row r="355" spans="65:150" s="18" customFormat="1" x14ac:dyDescent="0.25">
      <c r="BM355" s="8"/>
      <c r="BN355" s="8"/>
      <c r="BO355" s="8"/>
      <c r="BP355" s="8"/>
      <c r="BQ355" s="21"/>
      <c r="BR355" s="21"/>
      <c r="BS355" s="21"/>
      <c r="BT355" s="21"/>
      <c r="BU355" s="6"/>
      <c r="BV355" s="6"/>
      <c r="BW355" s="6"/>
      <c r="BX355" s="6"/>
      <c r="BY355" s="21"/>
      <c r="BZ355" s="21"/>
      <c r="CA355" s="21"/>
      <c r="CB355" s="21"/>
      <c r="EI355" s="21"/>
      <c r="EJ355" s="21"/>
      <c r="EK355" s="21"/>
      <c r="EL355" s="21"/>
      <c r="EM355" s="6"/>
      <c r="EN355" s="6"/>
      <c r="EO355" s="6"/>
      <c r="EP355" s="6"/>
      <c r="EQ355" s="21"/>
      <c r="ER355" s="21"/>
      <c r="ES355" s="21"/>
      <c r="ET355" s="21"/>
    </row>
    <row r="356" spans="65:150" s="18" customFormat="1" x14ac:dyDescent="0.25">
      <c r="BM356" s="8"/>
      <c r="BN356" s="8"/>
      <c r="BO356" s="8"/>
      <c r="BP356" s="8"/>
      <c r="BQ356" s="21"/>
      <c r="BR356" s="21"/>
      <c r="BS356" s="21"/>
      <c r="BT356" s="21"/>
      <c r="BU356" s="6"/>
      <c r="BV356" s="6"/>
      <c r="BW356" s="6"/>
      <c r="BX356" s="6"/>
      <c r="BY356" s="21"/>
      <c r="BZ356" s="21"/>
      <c r="CA356" s="21"/>
      <c r="CB356" s="21"/>
      <c r="EI356" s="21"/>
      <c r="EJ356" s="21"/>
      <c r="EK356" s="21"/>
      <c r="EL356" s="21"/>
      <c r="EM356" s="6"/>
      <c r="EN356" s="6"/>
      <c r="EO356" s="6"/>
      <c r="EP356" s="6"/>
      <c r="EQ356" s="21"/>
      <c r="ER356" s="21"/>
      <c r="ES356" s="21"/>
      <c r="ET356" s="21"/>
    </row>
    <row r="357" spans="65:150" s="18" customFormat="1" x14ac:dyDescent="0.25">
      <c r="BM357" s="8"/>
      <c r="BN357" s="8"/>
      <c r="BO357" s="8"/>
      <c r="BP357" s="8"/>
      <c r="BQ357" s="21"/>
      <c r="BR357" s="21"/>
      <c r="BS357" s="21"/>
      <c r="BT357" s="21"/>
      <c r="BU357" s="6"/>
      <c r="BV357" s="6"/>
      <c r="BW357" s="6"/>
      <c r="BX357" s="6"/>
      <c r="BY357" s="21"/>
      <c r="BZ357" s="21"/>
      <c r="CA357" s="21"/>
      <c r="CB357" s="21"/>
      <c r="EI357" s="21"/>
      <c r="EJ357" s="21"/>
      <c r="EK357" s="21"/>
      <c r="EL357" s="21"/>
      <c r="EM357" s="6"/>
      <c r="EN357" s="6"/>
      <c r="EO357" s="6"/>
      <c r="EP357" s="6"/>
      <c r="EQ357" s="21"/>
      <c r="ER357" s="21"/>
      <c r="ES357" s="21"/>
      <c r="ET357" s="21"/>
    </row>
    <row r="358" spans="65:150" s="18" customFormat="1" x14ac:dyDescent="0.25">
      <c r="BM358" s="8"/>
      <c r="BN358" s="8"/>
      <c r="BO358" s="8"/>
      <c r="BP358" s="8"/>
      <c r="BQ358" s="21"/>
      <c r="BR358" s="21"/>
      <c r="BS358" s="21"/>
      <c r="BT358" s="21"/>
      <c r="BU358" s="6"/>
      <c r="BV358" s="6"/>
      <c r="BW358" s="6"/>
      <c r="BX358" s="6"/>
      <c r="BY358" s="21"/>
      <c r="BZ358" s="21"/>
      <c r="CA358" s="21"/>
      <c r="CB358" s="21"/>
      <c r="EI358" s="21"/>
      <c r="EJ358" s="21"/>
      <c r="EK358" s="21"/>
      <c r="EL358" s="21"/>
      <c r="EM358" s="6"/>
      <c r="EN358" s="6"/>
      <c r="EO358" s="6"/>
      <c r="EP358" s="6"/>
      <c r="EQ358" s="21"/>
      <c r="ER358" s="21"/>
      <c r="ES358" s="21"/>
      <c r="ET358" s="21"/>
    </row>
    <row r="359" spans="65:150" s="18" customFormat="1" x14ac:dyDescent="0.25">
      <c r="BM359" s="8"/>
      <c r="BN359" s="8"/>
      <c r="BO359" s="8"/>
      <c r="BP359" s="8"/>
      <c r="BQ359" s="21"/>
      <c r="BR359" s="21"/>
      <c r="BS359" s="21"/>
      <c r="BT359" s="21"/>
      <c r="BU359" s="6"/>
      <c r="BV359" s="6"/>
      <c r="BW359" s="6"/>
      <c r="BX359" s="6"/>
      <c r="BY359" s="21"/>
      <c r="BZ359" s="21"/>
      <c r="CA359" s="21"/>
      <c r="CB359" s="21"/>
      <c r="EI359" s="21"/>
      <c r="EJ359" s="21"/>
      <c r="EK359" s="21"/>
      <c r="EL359" s="21"/>
      <c r="EM359" s="6"/>
      <c r="EN359" s="6"/>
      <c r="EO359" s="6"/>
      <c r="EP359" s="6"/>
      <c r="EQ359" s="21"/>
      <c r="ER359" s="21"/>
      <c r="ES359" s="21"/>
      <c r="ET359" s="21"/>
    </row>
    <row r="360" spans="65:150" s="18" customFormat="1" x14ac:dyDescent="0.25">
      <c r="BM360" s="8"/>
      <c r="BN360" s="8"/>
      <c r="BO360" s="8"/>
      <c r="BP360" s="8"/>
      <c r="BQ360" s="21"/>
      <c r="BR360" s="21"/>
      <c r="BS360" s="21"/>
      <c r="BT360" s="21"/>
      <c r="BU360" s="6"/>
      <c r="BV360" s="6"/>
      <c r="BW360" s="6"/>
      <c r="BX360" s="6"/>
      <c r="BY360" s="21"/>
      <c r="BZ360" s="21"/>
      <c r="CA360" s="21"/>
      <c r="CB360" s="21"/>
      <c r="EI360" s="21"/>
      <c r="EJ360" s="21"/>
      <c r="EK360" s="21"/>
      <c r="EL360" s="21"/>
      <c r="EM360" s="6"/>
      <c r="EN360" s="6"/>
      <c r="EO360" s="6"/>
      <c r="EP360" s="6"/>
      <c r="EQ360" s="21"/>
      <c r="ER360" s="21"/>
      <c r="ES360" s="21"/>
      <c r="ET360" s="21"/>
    </row>
    <row r="361" spans="65:150" s="18" customFormat="1" x14ac:dyDescent="0.25">
      <c r="BM361" s="8"/>
      <c r="BN361" s="8"/>
      <c r="BO361" s="8"/>
      <c r="BP361" s="8"/>
      <c r="BQ361" s="21"/>
      <c r="BR361" s="21"/>
      <c r="BS361" s="21"/>
      <c r="BT361" s="21"/>
      <c r="BU361" s="6"/>
      <c r="BV361" s="6"/>
      <c r="BW361" s="6"/>
      <c r="BX361" s="6"/>
      <c r="BY361" s="21"/>
      <c r="BZ361" s="21"/>
      <c r="CA361" s="21"/>
      <c r="CB361" s="21"/>
      <c r="EI361" s="21"/>
      <c r="EJ361" s="21"/>
      <c r="EK361" s="21"/>
      <c r="EL361" s="21"/>
      <c r="EM361" s="6"/>
      <c r="EN361" s="6"/>
      <c r="EO361" s="6"/>
      <c r="EP361" s="6"/>
      <c r="EQ361" s="21"/>
      <c r="ER361" s="21"/>
      <c r="ES361" s="21"/>
      <c r="ET361" s="21"/>
    </row>
    <row r="362" spans="65:150" s="18" customFormat="1" x14ac:dyDescent="0.25">
      <c r="BM362" s="8"/>
      <c r="BN362" s="8"/>
      <c r="BO362" s="8"/>
      <c r="BP362" s="8"/>
      <c r="BQ362" s="21"/>
      <c r="BR362" s="21"/>
      <c r="BS362" s="21"/>
      <c r="BT362" s="21"/>
      <c r="BU362" s="6"/>
      <c r="BV362" s="6"/>
      <c r="BW362" s="6"/>
      <c r="BX362" s="6"/>
      <c r="BY362" s="21"/>
      <c r="BZ362" s="21"/>
      <c r="CA362" s="21"/>
      <c r="CB362" s="21"/>
      <c r="EI362" s="21"/>
      <c r="EJ362" s="21"/>
      <c r="EK362" s="21"/>
      <c r="EL362" s="21"/>
      <c r="EM362" s="6"/>
      <c r="EN362" s="6"/>
      <c r="EO362" s="6"/>
      <c r="EP362" s="6"/>
      <c r="EQ362" s="21"/>
      <c r="ER362" s="21"/>
      <c r="ES362" s="21"/>
      <c r="ET362" s="21"/>
    </row>
    <row r="363" spans="65:150" s="18" customFormat="1" x14ac:dyDescent="0.25">
      <c r="BM363" s="8"/>
      <c r="BN363" s="8"/>
      <c r="BO363" s="8"/>
      <c r="BP363" s="8"/>
      <c r="BQ363" s="21"/>
      <c r="BR363" s="21"/>
      <c r="BS363" s="21"/>
      <c r="BT363" s="21"/>
      <c r="BU363" s="6"/>
      <c r="BV363" s="6"/>
      <c r="BW363" s="6"/>
      <c r="BX363" s="6"/>
      <c r="BY363" s="21"/>
      <c r="BZ363" s="21"/>
      <c r="CA363" s="21"/>
      <c r="CB363" s="21"/>
      <c r="EI363" s="21"/>
      <c r="EJ363" s="21"/>
      <c r="EK363" s="21"/>
      <c r="EL363" s="21"/>
      <c r="EM363" s="6"/>
      <c r="EN363" s="6"/>
      <c r="EO363" s="6"/>
      <c r="EP363" s="6"/>
      <c r="EQ363" s="21"/>
      <c r="ER363" s="21"/>
      <c r="ES363" s="21"/>
      <c r="ET363" s="21"/>
    </row>
    <row r="364" spans="65:150" s="18" customFormat="1" x14ac:dyDescent="0.25">
      <c r="BM364" s="8"/>
      <c r="BN364" s="8"/>
      <c r="BO364" s="8"/>
      <c r="BP364" s="8"/>
      <c r="BQ364" s="21"/>
      <c r="BR364" s="21"/>
      <c r="BS364" s="21"/>
      <c r="BT364" s="21"/>
      <c r="BU364" s="6"/>
      <c r="BV364" s="6"/>
      <c r="BW364" s="6"/>
      <c r="BX364" s="6"/>
      <c r="BY364" s="21"/>
      <c r="BZ364" s="21"/>
      <c r="CA364" s="21"/>
      <c r="CB364" s="21"/>
      <c r="EI364" s="21"/>
      <c r="EJ364" s="21"/>
      <c r="EK364" s="21"/>
      <c r="EL364" s="21"/>
      <c r="EM364" s="6"/>
      <c r="EN364" s="6"/>
      <c r="EO364" s="6"/>
      <c r="EP364" s="6"/>
      <c r="EQ364" s="21"/>
      <c r="ER364" s="21"/>
      <c r="ES364" s="21"/>
      <c r="ET364" s="21"/>
    </row>
    <row r="365" spans="65:150" s="18" customFormat="1" x14ac:dyDescent="0.25">
      <c r="BM365" s="8"/>
      <c r="BN365" s="8"/>
      <c r="BO365" s="8"/>
      <c r="BP365" s="8"/>
      <c r="BQ365" s="21"/>
      <c r="BR365" s="21"/>
      <c r="BS365" s="21"/>
      <c r="BT365" s="21"/>
      <c r="BU365" s="6"/>
      <c r="BV365" s="6"/>
      <c r="BW365" s="6"/>
      <c r="BX365" s="6"/>
      <c r="BY365" s="21"/>
      <c r="BZ365" s="21"/>
      <c r="CA365" s="21"/>
      <c r="CB365" s="21"/>
      <c r="EI365" s="21"/>
      <c r="EJ365" s="21"/>
      <c r="EK365" s="21"/>
      <c r="EL365" s="21"/>
      <c r="EM365" s="6"/>
      <c r="EN365" s="6"/>
      <c r="EO365" s="6"/>
      <c r="EP365" s="6"/>
      <c r="EQ365" s="21"/>
      <c r="ER365" s="21"/>
      <c r="ES365" s="21"/>
      <c r="ET365" s="21"/>
    </row>
    <row r="366" spans="65:150" s="18" customFormat="1" x14ac:dyDescent="0.25">
      <c r="BM366" s="8"/>
      <c r="BN366" s="8"/>
      <c r="BO366" s="8"/>
      <c r="BP366" s="8"/>
      <c r="BQ366" s="21"/>
      <c r="BR366" s="21"/>
      <c r="BS366" s="21"/>
      <c r="BT366" s="21"/>
      <c r="BU366" s="6"/>
      <c r="BV366" s="6"/>
      <c r="BW366" s="6"/>
      <c r="BX366" s="6"/>
      <c r="BY366" s="21"/>
      <c r="BZ366" s="21"/>
      <c r="CA366" s="21"/>
      <c r="CB366" s="21"/>
      <c r="EI366" s="21"/>
      <c r="EJ366" s="21"/>
      <c r="EK366" s="21"/>
      <c r="EL366" s="21"/>
      <c r="EM366" s="6"/>
      <c r="EN366" s="6"/>
      <c r="EO366" s="6"/>
      <c r="EP366" s="6"/>
      <c r="EQ366" s="21"/>
      <c r="ER366" s="21"/>
      <c r="ES366" s="21"/>
      <c r="ET366" s="21"/>
    </row>
    <row r="367" spans="65:150" s="18" customFormat="1" x14ac:dyDescent="0.25">
      <c r="BM367" s="8"/>
      <c r="BN367" s="8"/>
      <c r="BO367" s="8"/>
      <c r="BP367" s="8"/>
      <c r="BQ367" s="21"/>
      <c r="BR367" s="21"/>
      <c r="BS367" s="21"/>
      <c r="BT367" s="21"/>
      <c r="BU367" s="6"/>
      <c r="BV367" s="6"/>
      <c r="BW367" s="6"/>
      <c r="BX367" s="6"/>
      <c r="BY367" s="21"/>
      <c r="BZ367" s="21"/>
      <c r="CA367" s="21"/>
      <c r="CB367" s="21"/>
      <c r="EI367" s="21"/>
      <c r="EJ367" s="21"/>
      <c r="EK367" s="21"/>
      <c r="EL367" s="21"/>
      <c r="EM367" s="6"/>
      <c r="EN367" s="6"/>
      <c r="EO367" s="6"/>
      <c r="EP367" s="6"/>
      <c r="EQ367" s="21"/>
      <c r="ER367" s="21"/>
      <c r="ES367" s="21"/>
      <c r="ET367" s="21"/>
    </row>
    <row r="368" spans="65:150" s="18" customFormat="1" x14ac:dyDescent="0.25">
      <c r="BM368" s="8"/>
      <c r="BN368" s="8"/>
      <c r="BO368" s="8"/>
      <c r="BP368" s="8"/>
      <c r="BQ368" s="21"/>
      <c r="BR368" s="21"/>
      <c r="BS368" s="21"/>
      <c r="BT368" s="21"/>
      <c r="BU368" s="6"/>
      <c r="BV368" s="6"/>
      <c r="BW368" s="6"/>
      <c r="BX368" s="6"/>
      <c r="BY368" s="21"/>
      <c r="BZ368" s="21"/>
      <c r="CA368" s="21"/>
      <c r="CB368" s="21"/>
      <c r="EI368" s="21"/>
      <c r="EJ368" s="21"/>
      <c r="EK368" s="21"/>
      <c r="EL368" s="21"/>
      <c r="EM368" s="6"/>
      <c r="EN368" s="6"/>
      <c r="EO368" s="6"/>
      <c r="EP368" s="6"/>
      <c r="EQ368" s="21"/>
      <c r="ER368" s="21"/>
      <c r="ES368" s="21"/>
      <c r="ET368" s="21"/>
    </row>
    <row r="369" spans="65:150" s="18" customFormat="1" x14ac:dyDescent="0.25">
      <c r="BM369" s="8"/>
      <c r="BN369" s="8"/>
      <c r="BO369" s="8"/>
      <c r="BP369" s="8"/>
      <c r="BQ369" s="21"/>
      <c r="BR369" s="21"/>
      <c r="BS369" s="21"/>
      <c r="BT369" s="21"/>
      <c r="BU369" s="6"/>
      <c r="BV369" s="6"/>
      <c r="BW369" s="6"/>
      <c r="BX369" s="6"/>
      <c r="BY369" s="21"/>
      <c r="BZ369" s="21"/>
      <c r="CA369" s="21"/>
      <c r="CB369" s="21"/>
      <c r="EI369" s="21"/>
      <c r="EJ369" s="21"/>
      <c r="EK369" s="21"/>
      <c r="EL369" s="21"/>
      <c r="EM369" s="6"/>
      <c r="EN369" s="6"/>
      <c r="EO369" s="6"/>
      <c r="EP369" s="6"/>
      <c r="EQ369" s="21"/>
      <c r="ER369" s="21"/>
      <c r="ES369" s="21"/>
      <c r="ET369" s="21"/>
    </row>
    <row r="370" spans="65:150" s="18" customFormat="1" x14ac:dyDescent="0.25">
      <c r="BM370" s="8"/>
      <c r="BN370" s="8"/>
      <c r="BO370" s="8"/>
      <c r="BP370" s="8"/>
      <c r="BQ370" s="21"/>
      <c r="BR370" s="21"/>
      <c r="BS370" s="21"/>
      <c r="BT370" s="21"/>
      <c r="BU370" s="6"/>
      <c r="BV370" s="6"/>
      <c r="BW370" s="6"/>
      <c r="BX370" s="6"/>
      <c r="BY370" s="21"/>
      <c r="BZ370" s="21"/>
      <c r="CA370" s="21"/>
      <c r="CB370" s="21"/>
      <c r="EI370" s="21"/>
      <c r="EJ370" s="21"/>
      <c r="EK370" s="21"/>
      <c r="EL370" s="21"/>
      <c r="EM370" s="6"/>
      <c r="EN370" s="6"/>
      <c r="EO370" s="6"/>
      <c r="EP370" s="6"/>
      <c r="EQ370" s="21"/>
      <c r="ER370" s="21"/>
      <c r="ES370" s="21"/>
      <c r="ET370" s="21"/>
    </row>
    <row r="371" spans="65:150" s="18" customFormat="1" x14ac:dyDescent="0.25">
      <c r="BM371" s="8"/>
      <c r="BN371" s="8"/>
      <c r="BO371" s="8"/>
      <c r="BP371" s="8"/>
      <c r="BQ371" s="21"/>
      <c r="BR371" s="21"/>
      <c r="BS371" s="21"/>
      <c r="BT371" s="21"/>
      <c r="BU371" s="6"/>
      <c r="BV371" s="6"/>
      <c r="BW371" s="6"/>
      <c r="BX371" s="6"/>
      <c r="BY371" s="21"/>
      <c r="BZ371" s="21"/>
      <c r="CA371" s="21"/>
      <c r="CB371" s="21"/>
      <c r="EI371" s="21"/>
      <c r="EJ371" s="21"/>
      <c r="EK371" s="21"/>
      <c r="EL371" s="21"/>
      <c r="EM371" s="6"/>
      <c r="EN371" s="6"/>
      <c r="EO371" s="6"/>
      <c r="EP371" s="6"/>
      <c r="EQ371" s="21"/>
      <c r="ER371" s="21"/>
      <c r="ES371" s="21"/>
      <c r="ET371" s="21"/>
    </row>
    <row r="372" spans="65:150" s="18" customFormat="1" x14ac:dyDescent="0.25">
      <c r="BM372" s="8"/>
      <c r="BN372" s="8"/>
      <c r="BO372" s="8"/>
      <c r="BP372" s="8"/>
      <c r="BQ372" s="21"/>
      <c r="BR372" s="21"/>
      <c r="BS372" s="21"/>
      <c r="BT372" s="21"/>
      <c r="BU372" s="6"/>
      <c r="BV372" s="6"/>
      <c r="BW372" s="6"/>
      <c r="BX372" s="6"/>
      <c r="BY372" s="21"/>
      <c r="BZ372" s="21"/>
      <c r="CA372" s="21"/>
      <c r="CB372" s="21"/>
      <c r="EI372" s="21"/>
      <c r="EJ372" s="21"/>
      <c r="EK372" s="21"/>
      <c r="EL372" s="21"/>
      <c r="EM372" s="6"/>
      <c r="EN372" s="6"/>
      <c r="EO372" s="6"/>
      <c r="EP372" s="6"/>
      <c r="EQ372" s="21"/>
      <c r="ER372" s="21"/>
      <c r="ES372" s="21"/>
      <c r="ET372" s="21"/>
    </row>
    <row r="373" spans="65:150" s="18" customFormat="1" x14ac:dyDescent="0.25">
      <c r="BM373" s="8"/>
      <c r="BN373" s="8"/>
      <c r="BO373" s="8"/>
      <c r="BP373" s="8"/>
      <c r="BQ373" s="21"/>
      <c r="BR373" s="21"/>
      <c r="BS373" s="21"/>
      <c r="BT373" s="21"/>
      <c r="BU373" s="6"/>
      <c r="BV373" s="6"/>
      <c r="BW373" s="6"/>
      <c r="BX373" s="6"/>
      <c r="BY373" s="21"/>
      <c r="BZ373" s="21"/>
      <c r="CA373" s="21"/>
      <c r="CB373" s="21"/>
      <c r="EI373" s="21"/>
      <c r="EJ373" s="21"/>
      <c r="EK373" s="21"/>
      <c r="EL373" s="21"/>
      <c r="EM373" s="6"/>
      <c r="EN373" s="6"/>
      <c r="EO373" s="6"/>
      <c r="EP373" s="6"/>
      <c r="EQ373" s="21"/>
      <c r="ER373" s="21"/>
      <c r="ES373" s="21"/>
      <c r="ET373" s="21"/>
    </row>
    <row r="374" spans="65:150" s="18" customFormat="1" x14ac:dyDescent="0.25">
      <c r="BM374" s="8"/>
      <c r="BN374" s="8"/>
      <c r="BO374" s="8"/>
      <c r="BP374" s="8"/>
      <c r="BQ374" s="21"/>
      <c r="BR374" s="21"/>
      <c r="BS374" s="21"/>
      <c r="BT374" s="21"/>
      <c r="BU374" s="6"/>
      <c r="BV374" s="6"/>
      <c r="BW374" s="6"/>
      <c r="BX374" s="6"/>
      <c r="BY374" s="21"/>
      <c r="BZ374" s="21"/>
      <c r="CA374" s="21"/>
      <c r="CB374" s="21"/>
      <c r="EI374" s="21"/>
      <c r="EJ374" s="21"/>
      <c r="EK374" s="21"/>
      <c r="EL374" s="21"/>
      <c r="EM374" s="6"/>
      <c r="EN374" s="6"/>
      <c r="EO374" s="6"/>
      <c r="EP374" s="6"/>
      <c r="EQ374" s="21"/>
      <c r="ER374" s="21"/>
      <c r="ES374" s="21"/>
      <c r="ET374" s="21"/>
    </row>
    <row r="375" spans="65:150" s="18" customFormat="1" x14ac:dyDescent="0.25">
      <c r="BM375" s="8"/>
      <c r="BN375" s="8"/>
      <c r="BO375" s="8"/>
      <c r="BP375" s="8"/>
      <c r="BQ375" s="21"/>
      <c r="BR375" s="21"/>
      <c r="BS375" s="21"/>
      <c r="BT375" s="21"/>
      <c r="BU375" s="6"/>
      <c r="BV375" s="6"/>
      <c r="BW375" s="6"/>
      <c r="BX375" s="6"/>
      <c r="BY375" s="21"/>
      <c r="BZ375" s="21"/>
      <c r="CA375" s="21"/>
      <c r="CB375" s="21"/>
      <c r="EI375" s="21"/>
      <c r="EJ375" s="21"/>
      <c r="EK375" s="21"/>
      <c r="EL375" s="21"/>
      <c r="EM375" s="6"/>
      <c r="EN375" s="6"/>
      <c r="EO375" s="6"/>
      <c r="EP375" s="6"/>
      <c r="EQ375" s="21"/>
      <c r="ER375" s="21"/>
      <c r="ES375" s="21"/>
      <c r="ET375" s="21"/>
    </row>
    <row r="376" spans="65:150" s="18" customFormat="1" x14ac:dyDescent="0.25">
      <c r="BM376" s="8"/>
      <c r="BN376" s="8"/>
      <c r="BO376" s="8"/>
      <c r="BP376" s="8"/>
      <c r="BQ376" s="21"/>
      <c r="BR376" s="21"/>
      <c r="BS376" s="21"/>
      <c r="BT376" s="21"/>
      <c r="BU376" s="6"/>
      <c r="BV376" s="6"/>
      <c r="BW376" s="6"/>
      <c r="BX376" s="6"/>
      <c r="BY376" s="21"/>
      <c r="BZ376" s="21"/>
      <c r="CA376" s="21"/>
      <c r="CB376" s="21"/>
      <c r="EI376" s="21"/>
      <c r="EJ376" s="21"/>
      <c r="EK376" s="21"/>
      <c r="EL376" s="21"/>
      <c r="EM376" s="6"/>
      <c r="EN376" s="6"/>
      <c r="EO376" s="6"/>
      <c r="EP376" s="6"/>
      <c r="EQ376" s="21"/>
      <c r="ER376" s="21"/>
      <c r="ES376" s="21"/>
      <c r="ET376" s="21"/>
    </row>
    <row r="377" spans="65:150" s="18" customFormat="1" x14ac:dyDescent="0.25">
      <c r="BM377" s="8"/>
      <c r="BN377" s="8"/>
      <c r="BO377" s="8"/>
      <c r="BP377" s="8"/>
      <c r="BQ377" s="21"/>
      <c r="BR377" s="21"/>
      <c r="BS377" s="21"/>
      <c r="BT377" s="21"/>
      <c r="BU377" s="6"/>
      <c r="BV377" s="6"/>
      <c r="BW377" s="6"/>
      <c r="BX377" s="6"/>
      <c r="BY377" s="21"/>
      <c r="BZ377" s="21"/>
      <c r="CA377" s="21"/>
      <c r="CB377" s="21"/>
      <c r="EI377" s="21"/>
      <c r="EJ377" s="21"/>
      <c r="EK377" s="21"/>
      <c r="EL377" s="21"/>
      <c r="EM377" s="6"/>
      <c r="EN377" s="6"/>
      <c r="EO377" s="6"/>
      <c r="EP377" s="6"/>
      <c r="EQ377" s="21"/>
      <c r="ER377" s="21"/>
      <c r="ES377" s="21"/>
      <c r="ET377" s="21"/>
    </row>
    <row r="378" spans="65:150" s="18" customFormat="1" x14ac:dyDescent="0.25">
      <c r="BM378" s="8"/>
      <c r="BN378" s="8"/>
      <c r="BO378" s="8"/>
      <c r="BP378" s="8"/>
      <c r="BQ378" s="21"/>
      <c r="BR378" s="21"/>
      <c r="BS378" s="21"/>
      <c r="BT378" s="21"/>
      <c r="BU378" s="6"/>
      <c r="BV378" s="6"/>
      <c r="BW378" s="6"/>
      <c r="BX378" s="6"/>
      <c r="BY378" s="21"/>
      <c r="BZ378" s="21"/>
      <c r="CA378" s="21"/>
      <c r="CB378" s="21"/>
      <c r="EI378" s="21"/>
      <c r="EJ378" s="21"/>
      <c r="EK378" s="21"/>
      <c r="EL378" s="21"/>
      <c r="EM378" s="6"/>
      <c r="EN378" s="6"/>
      <c r="EO378" s="6"/>
      <c r="EP378" s="6"/>
      <c r="EQ378" s="21"/>
      <c r="ER378" s="21"/>
      <c r="ES378" s="21"/>
      <c r="ET378" s="21"/>
    </row>
    <row r="379" spans="65:150" s="18" customFormat="1" x14ac:dyDescent="0.25">
      <c r="BM379" s="8"/>
      <c r="BN379" s="8"/>
      <c r="BO379" s="8"/>
      <c r="BP379" s="8"/>
      <c r="BQ379" s="21"/>
      <c r="BR379" s="21"/>
      <c r="BS379" s="21"/>
      <c r="BT379" s="21"/>
      <c r="BU379" s="6"/>
      <c r="BV379" s="6"/>
      <c r="BW379" s="6"/>
      <c r="BX379" s="6"/>
      <c r="BY379" s="21"/>
      <c r="BZ379" s="21"/>
      <c r="CA379" s="21"/>
      <c r="CB379" s="21"/>
      <c r="EI379" s="21"/>
      <c r="EJ379" s="21"/>
      <c r="EK379" s="21"/>
      <c r="EL379" s="21"/>
      <c r="EM379" s="6"/>
      <c r="EN379" s="6"/>
      <c r="EO379" s="6"/>
      <c r="EP379" s="6"/>
      <c r="EQ379" s="21"/>
      <c r="ER379" s="21"/>
      <c r="ES379" s="21"/>
      <c r="ET379" s="21"/>
    </row>
    <row r="380" spans="65:150" s="18" customFormat="1" x14ac:dyDescent="0.25">
      <c r="BM380" s="8"/>
      <c r="BN380" s="8"/>
      <c r="BO380" s="8"/>
      <c r="BP380" s="8"/>
      <c r="BQ380" s="21"/>
      <c r="BR380" s="21"/>
      <c r="BS380" s="21"/>
      <c r="BT380" s="21"/>
      <c r="BU380" s="6"/>
      <c r="BV380" s="6"/>
      <c r="BW380" s="6"/>
      <c r="BX380" s="6"/>
      <c r="BY380" s="21"/>
      <c r="BZ380" s="21"/>
      <c r="CA380" s="21"/>
      <c r="CB380" s="21"/>
      <c r="EI380" s="21"/>
      <c r="EJ380" s="21"/>
      <c r="EK380" s="21"/>
      <c r="EL380" s="21"/>
      <c r="EM380" s="6"/>
      <c r="EN380" s="6"/>
      <c r="EO380" s="6"/>
      <c r="EP380" s="6"/>
      <c r="EQ380" s="21"/>
      <c r="ER380" s="21"/>
      <c r="ES380" s="21"/>
      <c r="ET380" s="21"/>
    </row>
    <row r="381" spans="65:150" s="18" customFormat="1" x14ac:dyDescent="0.25">
      <c r="BM381" s="8"/>
      <c r="BN381" s="8"/>
      <c r="BO381" s="8"/>
      <c r="BP381" s="8"/>
      <c r="BQ381" s="21"/>
      <c r="BR381" s="21"/>
      <c r="BS381" s="21"/>
      <c r="BT381" s="21"/>
      <c r="BU381" s="6"/>
      <c r="BV381" s="6"/>
      <c r="BW381" s="6"/>
      <c r="BX381" s="6"/>
      <c r="BY381" s="21"/>
      <c r="BZ381" s="21"/>
      <c r="CA381" s="21"/>
      <c r="CB381" s="21"/>
      <c r="EI381" s="21"/>
      <c r="EJ381" s="21"/>
      <c r="EK381" s="21"/>
      <c r="EL381" s="21"/>
      <c r="EM381" s="6"/>
      <c r="EN381" s="6"/>
      <c r="EO381" s="6"/>
      <c r="EP381" s="6"/>
      <c r="EQ381" s="21"/>
      <c r="ER381" s="21"/>
      <c r="ES381" s="21"/>
      <c r="ET381" s="21"/>
    </row>
    <row r="382" spans="65:150" s="18" customFormat="1" x14ac:dyDescent="0.25">
      <c r="BM382" s="8"/>
      <c r="BN382" s="8"/>
      <c r="BO382" s="8"/>
      <c r="BP382" s="8"/>
      <c r="BQ382" s="21"/>
      <c r="BR382" s="21"/>
      <c r="BS382" s="21"/>
      <c r="BT382" s="21"/>
      <c r="BU382" s="6"/>
      <c r="BV382" s="6"/>
      <c r="BW382" s="6"/>
      <c r="BX382" s="6"/>
      <c r="BY382" s="21"/>
      <c r="BZ382" s="21"/>
      <c r="CA382" s="21"/>
      <c r="CB382" s="21"/>
      <c r="EI382" s="21"/>
      <c r="EJ382" s="21"/>
      <c r="EK382" s="21"/>
      <c r="EL382" s="21"/>
      <c r="EM382" s="6"/>
      <c r="EN382" s="6"/>
      <c r="EO382" s="6"/>
      <c r="EP382" s="6"/>
      <c r="EQ382" s="21"/>
      <c r="ER382" s="21"/>
      <c r="ES382" s="21"/>
      <c r="ET382" s="21"/>
    </row>
    <row r="383" spans="65:150" s="18" customFormat="1" x14ac:dyDescent="0.25">
      <c r="BM383" s="8"/>
      <c r="BN383" s="8"/>
      <c r="BO383" s="8"/>
      <c r="BP383" s="8"/>
      <c r="BQ383" s="21"/>
      <c r="BR383" s="21"/>
      <c r="BS383" s="21"/>
      <c r="BT383" s="21"/>
      <c r="BU383" s="6"/>
      <c r="BV383" s="6"/>
      <c r="BW383" s="6"/>
      <c r="BX383" s="6"/>
      <c r="BY383" s="21"/>
      <c r="BZ383" s="21"/>
      <c r="CA383" s="21"/>
      <c r="CB383" s="21"/>
      <c r="EI383" s="21"/>
      <c r="EJ383" s="21"/>
      <c r="EK383" s="21"/>
      <c r="EL383" s="21"/>
      <c r="EM383" s="6"/>
      <c r="EN383" s="6"/>
      <c r="EO383" s="6"/>
      <c r="EP383" s="6"/>
      <c r="EQ383" s="21"/>
      <c r="ER383" s="21"/>
      <c r="ES383" s="21"/>
      <c r="ET383" s="21"/>
    </row>
    <row r="384" spans="65:150" s="18" customFormat="1" x14ac:dyDescent="0.25">
      <c r="BM384" s="8"/>
      <c r="BN384" s="8"/>
      <c r="BO384" s="8"/>
      <c r="BP384" s="8"/>
      <c r="BQ384" s="21"/>
      <c r="BR384" s="21"/>
      <c r="BS384" s="21"/>
      <c r="BT384" s="21"/>
      <c r="BU384" s="6"/>
      <c r="BV384" s="6"/>
      <c r="BW384" s="6"/>
      <c r="BX384" s="6"/>
      <c r="BY384" s="21"/>
      <c r="BZ384" s="21"/>
      <c r="CA384" s="21"/>
      <c r="CB384" s="21"/>
      <c r="EI384" s="21"/>
      <c r="EJ384" s="21"/>
      <c r="EK384" s="21"/>
      <c r="EL384" s="21"/>
      <c r="EM384" s="6"/>
      <c r="EN384" s="6"/>
      <c r="EO384" s="6"/>
      <c r="EP384" s="6"/>
      <c r="EQ384" s="21"/>
      <c r="ER384" s="21"/>
      <c r="ES384" s="21"/>
      <c r="ET384" s="21"/>
    </row>
    <row r="385" spans="65:150" s="18" customFormat="1" x14ac:dyDescent="0.25">
      <c r="BM385" s="8"/>
      <c r="BN385" s="8"/>
      <c r="BO385" s="8"/>
      <c r="BP385" s="8"/>
      <c r="BQ385" s="21"/>
      <c r="BR385" s="21"/>
      <c r="BS385" s="21"/>
      <c r="BT385" s="21"/>
      <c r="BU385" s="6"/>
      <c r="BV385" s="6"/>
      <c r="BW385" s="6"/>
      <c r="BX385" s="6"/>
      <c r="BY385" s="21"/>
      <c r="BZ385" s="21"/>
      <c r="CA385" s="21"/>
      <c r="CB385" s="21"/>
      <c r="EI385" s="21"/>
      <c r="EJ385" s="21"/>
      <c r="EK385" s="21"/>
      <c r="EL385" s="21"/>
      <c r="EM385" s="6"/>
      <c r="EN385" s="6"/>
      <c r="EO385" s="6"/>
      <c r="EP385" s="6"/>
      <c r="EQ385" s="21"/>
      <c r="ER385" s="21"/>
      <c r="ES385" s="21"/>
      <c r="ET385" s="21"/>
    </row>
    <row r="386" spans="65:150" s="18" customFormat="1" x14ac:dyDescent="0.25">
      <c r="BM386" s="8"/>
      <c r="BN386" s="8"/>
      <c r="BO386" s="8"/>
      <c r="BP386" s="8"/>
      <c r="BQ386" s="21"/>
      <c r="BR386" s="21"/>
      <c r="BS386" s="21"/>
      <c r="BT386" s="21"/>
      <c r="BU386" s="6"/>
      <c r="BV386" s="6"/>
      <c r="BW386" s="6"/>
      <c r="BX386" s="6"/>
      <c r="BY386" s="21"/>
      <c r="BZ386" s="21"/>
      <c r="CA386" s="21"/>
      <c r="CB386" s="21"/>
      <c r="EI386" s="21"/>
      <c r="EJ386" s="21"/>
      <c r="EK386" s="21"/>
      <c r="EL386" s="21"/>
      <c r="EM386" s="6"/>
      <c r="EN386" s="6"/>
      <c r="EO386" s="6"/>
      <c r="EP386" s="6"/>
      <c r="EQ386" s="21"/>
      <c r="ER386" s="21"/>
      <c r="ES386" s="21"/>
      <c r="ET386" s="21"/>
    </row>
    <row r="387" spans="65:150" s="18" customFormat="1" x14ac:dyDescent="0.25">
      <c r="BM387" s="8"/>
      <c r="BN387" s="8"/>
      <c r="BO387" s="8"/>
      <c r="BP387" s="8"/>
      <c r="BQ387" s="21"/>
      <c r="BR387" s="21"/>
      <c r="BS387" s="21"/>
      <c r="BT387" s="21"/>
      <c r="BU387" s="6"/>
      <c r="BV387" s="6"/>
      <c r="BW387" s="6"/>
      <c r="BX387" s="6"/>
      <c r="BY387" s="21"/>
      <c r="BZ387" s="21"/>
      <c r="CA387" s="21"/>
      <c r="CB387" s="21"/>
      <c r="EI387" s="21"/>
      <c r="EJ387" s="21"/>
      <c r="EK387" s="21"/>
      <c r="EL387" s="21"/>
      <c r="EM387" s="6"/>
      <c r="EN387" s="6"/>
      <c r="EO387" s="6"/>
      <c r="EP387" s="6"/>
      <c r="EQ387" s="21"/>
      <c r="ER387" s="21"/>
      <c r="ES387" s="21"/>
      <c r="ET387" s="21"/>
    </row>
    <row r="388" spans="65:150" s="18" customFormat="1" x14ac:dyDescent="0.25">
      <c r="BM388" s="8"/>
      <c r="BN388" s="8"/>
      <c r="BO388" s="8"/>
      <c r="BP388" s="8"/>
      <c r="BQ388" s="21"/>
      <c r="BR388" s="21"/>
      <c r="BS388" s="21"/>
      <c r="BT388" s="21"/>
      <c r="BU388" s="6"/>
      <c r="BV388" s="6"/>
      <c r="BW388" s="6"/>
      <c r="BX388" s="6"/>
      <c r="BY388" s="21"/>
      <c r="BZ388" s="21"/>
      <c r="CA388" s="21"/>
      <c r="CB388" s="21"/>
      <c r="EI388" s="21"/>
      <c r="EJ388" s="21"/>
      <c r="EK388" s="21"/>
      <c r="EL388" s="21"/>
      <c r="EM388" s="6"/>
      <c r="EN388" s="6"/>
      <c r="EO388" s="6"/>
      <c r="EP388" s="6"/>
      <c r="EQ388" s="21"/>
      <c r="ER388" s="21"/>
      <c r="ES388" s="21"/>
      <c r="ET388" s="21"/>
    </row>
    <row r="389" spans="65:150" s="18" customFormat="1" x14ac:dyDescent="0.25">
      <c r="BM389" s="8"/>
      <c r="BN389" s="8"/>
      <c r="BO389" s="8"/>
      <c r="BP389" s="8"/>
      <c r="BQ389" s="21"/>
      <c r="BR389" s="21"/>
      <c r="BS389" s="21"/>
      <c r="BT389" s="21"/>
      <c r="BU389" s="6"/>
      <c r="BV389" s="6"/>
      <c r="BW389" s="6"/>
      <c r="BX389" s="6"/>
      <c r="BY389" s="21"/>
      <c r="BZ389" s="21"/>
      <c r="CA389" s="21"/>
      <c r="CB389" s="21"/>
      <c r="EI389" s="21"/>
      <c r="EJ389" s="21"/>
      <c r="EK389" s="21"/>
      <c r="EL389" s="21"/>
      <c r="EM389" s="6"/>
      <c r="EN389" s="6"/>
      <c r="EO389" s="6"/>
      <c r="EP389" s="6"/>
      <c r="EQ389" s="21"/>
      <c r="ER389" s="21"/>
      <c r="ES389" s="21"/>
      <c r="ET389" s="21"/>
    </row>
    <row r="390" spans="65:150" s="18" customFormat="1" x14ac:dyDescent="0.25">
      <c r="BM390" s="8"/>
      <c r="BN390" s="8"/>
      <c r="BO390" s="8"/>
      <c r="BP390" s="8"/>
      <c r="BQ390" s="21"/>
      <c r="BR390" s="21"/>
      <c r="BS390" s="21"/>
      <c r="BT390" s="21"/>
      <c r="BU390" s="6"/>
      <c r="BV390" s="6"/>
      <c r="BW390" s="6"/>
      <c r="BX390" s="6"/>
      <c r="BY390" s="21"/>
      <c r="BZ390" s="21"/>
      <c r="CA390" s="21"/>
      <c r="CB390" s="21"/>
      <c r="EI390" s="21"/>
      <c r="EJ390" s="21"/>
      <c r="EK390" s="21"/>
      <c r="EL390" s="21"/>
      <c r="EM390" s="6"/>
      <c r="EN390" s="6"/>
      <c r="EO390" s="6"/>
      <c r="EP390" s="6"/>
      <c r="EQ390" s="21"/>
      <c r="ER390" s="21"/>
      <c r="ES390" s="21"/>
      <c r="ET390" s="21"/>
    </row>
    <row r="391" spans="65:150" s="18" customFormat="1" x14ac:dyDescent="0.25">
      <c r="BM391" s="8"/>
      <c r="BN391" s="8"/>
      <c r="BO391" s="8"/>
      <c r="BP391" s="8"/>
      <c r="BQ391" s="21"/>
      <c r="BR391" s="21"/>
      <c r="BS391" s="21"/>
      <c r="BT391" s="21"/>
      <c r="BU391" s="6"/>
      <c r="BV391" s="6"/>
      <c r="BW391" s="6"/>
      <c r="BX391" s="6"/>
      <c r="BY391" s="21"/>
      <c r="BZ391" s="21"/>
      <c r="CA391" s="21"/>
      <c r="CB391" s="21"/>
      <c r="EI391" s="21"/>
      <c r="EJ391" s="21"/>
      <c r="EK391" s="21"/>
      <c r="EL391" s="21"/>
      <c r="EM391" s="6"/>
      <c r="EN391" s="6"/>
      <c r="EO391" s="6"/>
      <c r="EP391" s="6"/>
      <c r="EQ391" s="21"/>
      <c r="ER391" s="21"/>
      <c r="ES391" s="21"/>
      <c r="ET391" s="21"/>
    </row>
    <row r="392" spans="65:150" s="18" customFormat="1" x14ac:dyDescent="0.25">
      <c r="BM392" s="8"/>
      <c r="BN392" s="8"/>
      <c r="BO392" s="8"/>
      <c r="BP392" s="8"/>
      <c r="BQ392" s="21"/>
      <c r="BR392" s="21"/>
      <c r="BS392" s="21"/>
      <c r="BT392" s="21"/>
      <c r="BU392" s="6"/>
      <c r="BV392" s="6"/>
      <c r="BW392" s="6"/>
      <c r="BX392" s="6"/>
      <c r="BY392" s="21"/>
      <c r="BZ392" s="21"/>
      <c r="CA392" s="21"/>
      <c r="CB392" s="21"/>
      <c r="EI392" s="21"/>
      <c r="EJ392" s="21"/>
      <c r="EK392" s="21"/>
      <c r="EL392" s="21"/>
      <c r="EM392" s="6"/>
      <c r="EN392" s="6"/>
      <c r="EO392" s="6"/>
      <c r="EP392" s="6"/>
      <c r="EQ392" s="21"/>
      <c r="ER392" s="21"/>
      <c r="ES392" s="21"/>
      <c r="ET392" s="21"/>
    </row>
    <row r="393" spans="65:150" s="18" customFormat="1" x14ac:dyDescent="0.25">
      <c r="BM393" s="8"/>
      <c r="BN393" s="8"/>
      <c r="BO393" s="8"/>
      <c r="BP393" s="8"/>
      <c r="BQ393" s="21"/>
      <c r="BR393" s="21"/>
      <c r="BS393" s="21"/>
      <c r="BT393" s="21"/>
      <c r="BU393" s="6"/>
      <c r="BV393" s="6"/>
      <c r="BW393" s="6"/>
      <c r="BX393" s="6"/>
      <c r="BY393" s="21"/>
      <c r="BZ393" s="21"/>
      <c r="CA393" s="21"/>
      <c r="CB393" s="21"/>
      <c r="EI393" s="21"/>
      <c r="EJ393" s="21"/>
      <c r="EK393" s="21"/>
      <c r="EL393" s="21"/>
      <c r="EM393" s="6"/>
      <c r="EN393" s="6"/>
      <c r="EO393" s="6"/>
      <c r="EP393" s="6"/>
      <c r="EQ393" s="21"/>
      <c r="ER393" s="21"/>
      <c r="ES393" s="21"/>
      <c r="ET393" s="21"/>
    </row>
    <row r="394" spans="65:150" s="18" customFormat="1" x14ac:dyDescent="0.25">
      <c r="BM394" s="8"/>
      <c r="BN394" s="8"/>
      <c r="BO394" s="8"/>
      <c r="BP394" s="8"/>
      <c r="BQ394" s="21"/>
      <c r="BR394" s="21"/>
      <c r="BS394" s="21"/>
      <c r="BT394" s="21"/>
      <c r="BU394" s="6"/>
      <c r="BV394" s="6"/>
      <c r="BW394" s="6"/>
      <c r="BX394" s="6"/>
      <c r="BY394" s="21"/>
      <c r="BZ394" s="21"/>
      <c r="CA394" s="21"/>
      <c r="CB394" s="21"/>
      <c r="EI394" s="21"/>
      <c r="EJ394" s="21"/>
      <c r="EK394" s="21"/>
      <c r="EL394" s="21"/>
      <c r="EM394" s="6"/>
      <c r="EN394" s="6"/>
      <c r="EO394" s="6"/>
      <c r="EP394" s="6"/>
      <c r="EQ394" s="21"/>
      <c r="ER394" s="21"/>
      <c r="ES394" s="21"/>
      <c r="ET394" s="21"/>
    </row>
    <row r="395" spans="65:150" s="18" customFormat="1" x14ac:dyDescent="0.25">
      <c r="BM395" s="8"/>
      <c r="BN395" s="8"/>
      <c r="BO395" s="8"/>
      <c r="BP395" s="8"/>
      <c r="BQ395" s="21"/>
      <c r="BR395" s="21"/>
      <c r="BS395" s="21"/>
      <c r="BT395" s="21"/>
      <c r="BU395" s="6"/>
      <c r="BV395" s="6"/>
      <c r="BW395" s="6"/>
      <c r="BX395" s="6"/>
      <c r="BY395" s="21"/>
      <c r="BZ395" s="21"/>
      <c r="CA395" s="21"/>
      <c r="CB395" s="21"/>
      <c r="EI395" s="21"/>
      <c r="EJ395" s="21"/>
      <c r="EK395" s="21"/>
      <c r="EL395" s="21"/>
      <c r="EM395" s="6"/>
      <c r="EN395" s="6"/>
      <c r="EO395" s="6"/>
      <c r="EP395" s="6"/>
      <c r="EQ395" s="21"/>
      <c r="ER395" s="21"/>
      <c r="ES395" s="21"/>
      <c r="ET395" s="21"/>
    </row>
    <row r="396" spans="65:150" s="18" customFormat="1" x14ac:dyDescent="0.25">
      <c r="BM396" s="8"/>
      <c r="BN396" s="8"/>
      <c r="BO396" s="8"/>
      <c r="BP396" s="8"/>
      <c r="BQ396" s="21"/>
      <c r="BR396" s="21"/>
      <c r="BS396" s="21"/>
      <c r="BT396" s="21"/>
      <c r="BU396" s="6"/>
      <c r="BV396" s="6"/>
      <c r="BW396" s="6"/>
      <c r="BX396" s="6"/>
      <c r="BY396" s="21"/>
      <c r="BZ396" s="21"/>
      <c r="CA396" s="21"/>
      <c r="CB396" s="21"/>
      <c r="EI396" s="21"/>
      <c r="EJ396" s="21"/>
      <c r="EK396" s="21"/>
      <c r="EL396" s="21"/>
      <c r="EM396" s="6"/>
      <c r="EN396" s="6"/>
      <c r="EO396" s="6"/>
      <c r="EP396" s="6"/>
      <c r="EQ396" s="21"/>
      <c r="ER396" s="21"/>
      <c r="ES396" s="21"/>
      <c r="ET396" s="21"/>
    </row>
    <row r="397" spans="65:150" s="18" customFormat="1" x14ac:dyDescent="0.25">
      <c r="BM397" s="8"/>
      <c r="BN397" s="8"/>
      <c r="BO397" s="8"/>
      <c r="BP397" s="8"/>
      <c r="BQ397" s="21"/>
      <c r="BR397" s="21"/>
      <c r="BS397" s="21"/>
      <c r="BT397" s="21"/>
      <c r="BU397" s="6"/>
      <c r="BV397" s="6"/>
      <c r="BW397" s="6"/>
      <c r="BX397" s="6"/>
      <c r="BY397" s="21"/>
      <c r="BZ397" s="21"/>
      <c r="CA397" s="21"/>
      <c r="CB397" s="21"/>
      <c r="EI397" s="21"/>
      <c r="EJ397" s="21"/>
      <c r="EK397" s="21"/>
      <c r="EL397" s="21"/>
      <c r="EM397" s="6"/>
      <c r="EN397" s="6"/>
      <c r="EO397" s="6"/>
      <c r="EP397" s="6"/>
      <c r="EQ397" s="21"/>
      <c r="ER397" s="21"/>
      <c r="ES397" s="21"/>
      <c r="ET397" s="21"/>
    </row>
    <row r="398" spans="65:150" s="18" customFormat="1" x14ac:dyDescent="0.25">
      <c r="BM398" s="8"/>
      <c r="BN398" s="8"/>
      <c r="BO398" s="8"/>
      <c r="BP398" s="8"/>
      <c r="BQ398" s="21"/>
      <c r="BR398" s="21"/>
      <c r="BS398" s="21"/>
      <c r="BT398" s="21"/>
      <c r="BU398" s="6"/>
      <c r="BV398" s="6"/>
      <c r="BW398" s="6"/>
      <c r="BX398" s="6"/>
      <c r="BY398" s="21"/>
      <c r="BZ398" s="21"/>
      <c r="CA398" s="21"/>
      <c r="CB398" s="21"/>
      <c r="EI398" s="21"/>
      <c r="EJ398" s="21"/>
      <c r="EK398" s="21"/>
      <c r="EL398" s="21"/>
      <c r="EM398" s="6"/>
      <c r="EN398" s="6"/>
      <c r="EO398" s="6"/>
      <c r="EP398" s="6"/>
      <c r="EQ398" s="21"/>
      <c r="ER398" s="21"/>
      <c r="ES398" s="21"/>
      <c r="ET398" s="21"/>
    </row>
    <row r="399" spans="65:150" s="18" customFormat="1" x14ac:dyDescent="0.25">
      <c r="BM399" s="8"/>
      <c r="BN399" s="8"/>
      <c r="BO399" s="8"/>
      <c r="BP399" s="8"/>
      <c r="BQ399" s="21"/>
      <c r="BR399" s="21"/>
      <c r="BS399" s="21"/>
      <c r="BT399" s="21"/>
      <c r="BU399" s="6"/>
      <c r="BV399" s="6"/>
      <c r="BW399" s="6"/>
      <c r="BX399" s="6"/>
      <c r="BY399" s="21"/>
      <c r="BZ399" s="21"/>
      <c r="CA399" s="21"/>
      <c r="CB399" s="21"/>
      <c r="EI399" s="21"/>
      <c r="EJ399" s="21"/>
      <c r="EK399" s="21"/>
      <c r="EL399" s="21"/>
      <c r="EM399" s="6"/>
      <c r="EN399" s="6"/>
      <c r="EO399" s="6"/>
      <c r="EP399" s="6"/>
      <c r="EQ399" s="21"/>
      <c r="ER399" s="21"/>
      <c r="ES399" s="21"/>
      <c r="ET399" s="21"/>
    </row>
    <row r="400" spans="65:150" s="18" customFormat="1" x14ac:dyDescent="0.25">
      <c r="BM400" s="8"/>
      <c r="BN400" s="8"/>
      <c r="BO400" s="8"/>
      <c r="BP400" s="8"/>
      <c r="BQ400" s="21"/>
      <c r="BR400" s="21"/>
      <c r="BS400" s="21"/>
      <c r="BT400" s="21"/>
      <c r="BU400" s="6"/>
      <c r="BV400" s="6"/>
      <c r="BW400" s="6"/>
      <c r="BX400" s="6"/>
      <c r="BY400" s="21"/>
      <c r="BZ400" s="21"/>
      <c r="CA400" s="21"/>
      <c r="CB400" s="21"/>
      <c r="EI400" s="21"/>
      <c r="EJ400" s="21"/>
      <c r="EK400" s="21"/>
      <c r="EL400" s="21"/>
      <c r="EM400" s="6"/>
      <c r="EN400" s="6"/>
      <c r="EO400" s="6"/>
      <c r="EP400" s="6"/>
      <c r="EQ400" s="21"/>
      <c r="ER400" s="21"/>
      <c r="ES400" s="21"/>
      <c r="ET400" s="21"/>
    </row>
    <row r="401" spans="65:150" s="18" customFormat="1" x14ac:dyDescent="0.25">
      <c r="BM401" s="8"/>
      <c r="BN401" s="8"/>
      <c r="BO401" s="8"/>
      <c r="BP401" s="8"/>
      <c r="BQ401" s="21"/>
      <c r="BR401" s="21"/>
      <c r="BS401" s="21"/>
      <c r="BT401" s="21"/>
      <c r="BU401" s="6"/>
      <c r="BV401" s="6"/>
      <c r="BW401" s="6"/>
      <c r="BX401" s="6"/>
      <c r="BY401" s="21"/>
      <c r="BZ401" s="21"/>
      <c r="CA401" s="21"/>
      <c r="CB401" s="21"/>
      <c r="EI401" s="21"/>
      <c r="EJ401" s="21"/>
      <c r="EK401" s="21"/>
      <c r="EL401" s="21"/>
      <c r="EM401" s="6"/>
      <c r="EN401" s="6"/>
      <c r="EO401" s="6"/>
      <c r="EP401" s="6"/>
      <c r="EQ401" s="21"/>
      <c r="ER401" s="21"/>
      <c r="ES401" s="21"/>
      <c r="ET401" s="21"/>
    </row>
    <row r="402" spans="65:150" s="18" customFormat="1" x14ac:dyDescent="0.25">
      <c r="BM402" s="8"/>
      <c r="BN402" s="8"/>
      <c r="BO402" s="8"/>
      <c r="BP402" s="8"/>
      <c r="BQ402" s="21"/>
      <c r="BR402" s="21"/>
      <c r="BS402" s="21"/>
      <c r="BT402" s="21"/>
      <c r="BU402" s="6"/>
      <c r="BV402" s="6"/>
      <c r="BW402" s="6"/>
      <c r="BX402" s="6"/>
      <c r="BY402" s="21"/>
      <c r="BZ402" s="21"/>
      <c r="CA402" s="21"/>
      <c r="CB402" s="21"/>
      <c r="EI402" s="21"/>
      <c r="EJ402" s="21"/>
      <c r="EK402" s="21"/>
      <c r="EL402" s="21"/>
      <c r="EM402" s="6"/>
      <c r="EN402" s="6"/>
      <c r="EO402" s="6"/>
      <c r="EP402" s="6"/>
      <c r="EQ402" s="21"/>
      <c r="ER402" s="21"/>
      <c r="ES402" s="21"/>
      <c r="ET402" s="21"/>
    </row>
    <row r="403" spans="65:150" s="18" customFormat="1" x14ac:dyDescent="0.25">
      <c r="BM403" s="8"/>
      <c r="BN403" s="8"/>
      <c r="BO403" s="8"/>
      <c r="BP403" s="8"/>
      <c r="BQ403" s="21"/>
      <c r="BR403" s="21"/>
      <c r="BS403" s="21"/>
      <c r="BT403" s="21"/>
      <c r="BU403" s="6"/>
      <c r="BV403" s="6"/>
      <c r="BW403" s="6"/>
      <c r="BX403" s="6"/>
      <c r="BY403" s="21"/>
      <c r="BZ403" s="21"/>
      <c r="CA403" s="21"/>
      <c r="CB403" s="21"/>
      <c r="EI403" s="21"/>
      <c r="EJ403" s="21"/>
      <c r="EK403" s="21"/>
      <c r="EL403" s="21"/>
      <c r="EM403" s="6"/>
      <c r="EN403" s="6"/>
      <c r="EO403" s="6"/>
      <c r="EP403" s="6"/>
      <c r="EQ403" s="21"/>
      <c r="ER403" s="21"/>
      <c r="ES403" s="21"/>
      <c r="ET403" s="21"/>
    </row>
    <row r="404" spans="65:150" s="18" customFormat="1" x14ac:dyDescent="0.25">
      <c r="BM404" s="8"/>
      <c r="BN404" s="8"/>
      <c r="BO404" s="8"/>
      <c r="BP404" s="8"/>
      <c r="BQ404" s="21"/>
      <c r="BR404" s="21"/>
      <c r="BS404" s="21"/>
      <c r="BT404" s="21"/>
      <c r="BU404" s="6"/>
      <c r="BV404" s="6"/>
      <c r="BW404" s="6"/>
      <c r="BX404" s="6"/>
      <c r="BY404" s="21"/>
      <c r="BZ404" s="21"/>
      <c r="CA404" s="21"/>
      <c r="CB404" s="21"/>
      <c r="EI404" s="21"/>
      <c r="EJ404" s="21"/>
      <c r="EK404" s="21"/>
      <c r="EL404" s="21"/>
      <c r="EM404" s="6"/>
      <c r="EN404" s="6"/>
      <c r="EO404" s="6"/>
      <c r="EP404" s="6"/>
      <c r="EQ404" s="21"/>
      <c r="ER404" s="21"/>
      <c r="ES404" s="21"/>
      <c r="ET404" s="21"/>
    </row>
    <row r="405" spans="65:150" s="18" customFormat="1" x14ac:dyDescent="0.25">
      <c r="BM405" s="8"/>
      <c r="BN405" s="8"/>
      <c r="BO405" s="8"/>
      <c r="BP405" s="8"/>
      <c r="BQ405" s="21"/>
      <c r="BR405" s="21"/>
      <c r="BS405" s="21"/>
      <c r="BT405" s="21"/>
      <c r="BU405" s="6"/>
      <c r="BV405" s="6"/>
      <c r="BW405" s="6"/>
      <c r="BX405" s="6"/>
      <c r="BY405" s="21"/>
      <c r="BZ405" s="21"/>
      <c r="CA405" s="21"/>
      <c r="CB405" s="21"/>
      <c r="EI405" s="21"/>
      <c r="EJ405" s="21"/>
      <c r="EK405" s="21"/>
      <c r="EL405" s="21"/>
      <c r="EM405" s="6"/>
      <c r="EN405" s="6"/>
      <c r="EO405" s="6"/>
      <c r="EP405" s="6"/>
      <c r="EQ405" s="21"/>
      <c r="ER405" s="21"/>
      <c r="ES405" s="21"/>
      <c r="ET405" s="21"/>
    </row>
    <row r="406" spans="65:150" s="18" customFormat="1" x14ac:dyDescent="0.25">
      <c r="BM406" s="8"/>
      <c r="BN406" s="8"/>
      <c r="BO406" s="8"/>
      <c r="BP406" s="8"/>
      <c r="BQ406" s="21"/>
      <c r="BR406" s="21"/>
      <c r="BS406" s="21"/>
      <c r="BT406" s="21"/>
      <c r="BU406" s="6"/>
      <c r="BV406" s="6"/>
      <c r="BW406" s="6"/>
      <c r="BX406" s="6"/>
      <c r="BY406" s="21"/>
      <c r="BZ406" s="21"/>
      <c r="CA406" s="21"/>
      <c r="CB406" s="21"/>
      <c r="EI406" s="21"/>
      <c r="EJ406" s="21"/>
      <c r="EK406" s="21"/>
      <c r="EL406" s="21"/>
      <c r="EM406" s="6"/>
      <c r="EN406" s="6"/>
      <c r="EO406" s="6"/>
      <c r="EP406" s="6"/>
      <c r="EQ406" s="21"/>
      <c r="ER406" s="21"/>
      <c r="ES406" s="21"/>
      <c r="ET406" s="21"/>
    </row>
    <row r="407" spans="65:150" s="18" customFormat="1" x14ac:dyDescent="0.25">
      <c r="BM407" s="8"/>
      <c r="BN407" s="8"/>
      <c r="BO407" s="8"/>
      <c r="BP407" s="8"/>
      <c r="BQ407" s="21"/>
      <c r="BR407" s="21"/>
      <c r="BS407" s="21"/>
      <c r="BT407" s="21"/>
      <c r="BU407" s="6"/>
      <c r="BV407" s="6"/>
      <c r="BW407" s="6"/>
      <c r="BX407" s="6"/>
      <c r="BY407" s="21"/>
      <c r="BZ407" s="21"/>
      <c r="CA407" s="21"/>
      <c r="CB407" s="21"/>
      <c r="EI407" s="21"/>
      <c r="EJ407" s="21"/>
      <c r="EK407" s="21"/>
      <c r="EL407" s="21"/>
      <c r="EM407" s="6"/>
      <c r="EN407" s="6"/>
      <c r="EO407" s="6"/>
      <c r="EP407" s="6"/>
      <c r="EQ407" s="21"/>
      <c r="ER407" s="21"/>
      <c r="ES407" s="21"/>
      <c r="ET407" s="21"/>
    </row>
    <row r="408" spans="65:150" s="18" customFormat="1" x14ac:dyDescent="0.25">
      <c r="BM408" s="8"/>
      <c r="BN408" s="8"/>
      <c r="BO408" s="8"/>
      <c r="BP408" s="8"/>
      <c r="BQ408" s="21"/>
      <c r="BR408" s="21"/>
      <c r="BS408" s="21"/>
      <c r="BT408" s="21"/>
      <c r="BU408" s="6"/>
      <c r="BV408" s="6"/>
      <c r="BW408" s="6"/>
      <c r="BX408" s="6"/>
      <c r="BY408" s="21"/>
      <c r="BZ408" s="21"/>
      <c r="CA408" s="21"/>
      <c r="CB408" s="21"/>
      <c r="EI408" s="21"/>
      <c r="EJ408" s="21"/>
      <c r="EK408" s="21"/>
      <c r="EL408" s="21"/>
      <c r="EM408" s="6"/>
      <c r="EN408" s="6"/>
      <c r="EO408" s="6"/>
      <c r="EP408" s="6"/>
      <c r="EQ408" s="21"/>
      <c r="ER408" s="21"/>
      <c r="ES408" s="21"/>
      <c r="ET408" s="21"/>
    </row>
    <row r="409" spans="65:150" s="18" customFormat="1" x14ac:dyDescent="0.25">
      <c r="BM409" s="8"/>
      <c r="BN409" s="8"/>
      <c r="BO409" s="8"/>
      <c r="BP409" s="8"/>
      <c r="BQ409" s="21"/>
      <c r="BR409" s="21"/>
      <c r="BS409" s="21"/>
      <c r="BT409" s="21"/>
      <c r="BU409" s="6"/>
      <c r="BV409" s="6"/>
      <c r="BW409" s="6"/>
      <c r="BX409" s="6"/>
      <c r="BY409" s="21"/>
      <c r="BZ409" s="21"/>
      <c r="CA409" s="21"/>
      <c r="CB409" s="21"/>
      <c r="EI409" s="21"/>
      <c r="EJ409" s="21"/>
      <c r="EK409" s="21"/>
      <c r="EL409" s="21"/>
      <c r="EM409" s="6"/>
      <c r="EN409" s="6"/>
      <c r="EO409" s="6"/>
      <c r="EP409" s="6"/>
      <c r="EQ409" s="21"/>
      <c r="ER409" s="21"/>
      <c r="ES409" s="21"/>
      <c r="ET409" s="21"/>
    </row>
    <row r="410" spans="65:150" s="18" customFormat="1" x14ac:dyDescent="0.25">
      <c r="BM410" s="8"/>
      <c r="BN410" s="8"/>
      <c r="BO410" s="8"/>
      <c r="BP410" s="8"/>
      <c r="BQ410" s="21"/>
      <c r="BR410" s="21"/>
      <c r="BS410" s="21"/>
      <c r="BT410" s="21"/>
      <c r="BU410" s="6"/>
      <c r="BV410" s="6"/>
      <c r="BW410" s="6"/>
      <c r="BX410" s="6"/>
      <c r="BY410" s="21"/>
      <c r="BZ410" s="21"/>
      <c r="CA410" s="21"/>
      <c r="CB410" s="21"/>
      <c r="EI410" s="21"/>
      <c r="EJ410" s="21"/>
      <c r="EK410" s="21"/>
      <c r="EL410" s="21"/>
      <c r="EM410" s="6"/>
      <c r="EN410" s="6"/>
      <c r="EO410" s="6"/>
      <c r="EP410" s="6"/>
      <c r="EQ410" s="21"/>
      <c r="ER410" s="21"/>
      <c r="ES410" s="21"/>
      <c r="ET410" s="21"/>
    </row>
    <row r="411" spans="65:150" s="18" customFormat="1" x14ac:dyDescent="0.25">
      <c r="BM411" s="8"/>
      <c r="BN411" s="8"/>
      <c r="BO411" s="8"/>
      <c r="BP411" s="8"/>
      <c r="BQ411" s="21"/>
      <c r="BR411" s="21"/>
      <c r="BS411" s="21"/>
      <c r="BT411" s="21"/>
      <c r="BU411" s="6"/>
      <c r="BV411" s="6"/>
      <c r="BW411" s="6"/>
      <c r="BX411" s="6"/>
      <c r="BY411" s="21"/>
      <c r="BZ411" s="21"/>
      <c r="CA411" s="21"/>
      <c r="CB411" s="21"/>
      <c r="EI411" s="21"/>
      <c r="EJ411" s="21"/>
      <c r="EK411" s="21"/>
      <c r="EL411" s="21"/>
      <c r="EM411" s="6"/>
      <c r="EN411" s="6"/>
      <c r="EO411" s="6"/>
      <c r="EP411" s="6"/>
      <c r="EQ411" s="21"/>
      <c r="ER411" s="21"/>
      <c r="ES411" s="21"/>
      <c r="ET411" s="21"/>
    </row>
    <row r="412" spans="65:150" s="18" customFormat="1" x14ac:dyDescent="0.25">
      <c r="BM412" s="8"/>
      <c r="BN412" s="8"/>
      <c r="BO412" s="8"/>
      <c r="BP412" s="8"/>
      <c r="BQ412" s="21"/>
      <c r="BR412" s="21"/>
      <c r="BS412" s="21"/>
      <c r="BT412" s="21"/>
      <c r="BU412" s="6"/>
      <c r="BV412" s="6"/>
      <c r="BW412" s="6"/>
      <c r="BX412" s="6"/>
      <c r="BY412" s="21"/>
      <c r="BZ412" s="21"/>
      <c r="CA412" s="21"/>
      <c r="CB412" s="21"/>
      <c r="EI412" s="21"/>
      <c r="EJ412" s="21"/>
      <c r="EK412" s="21"/>
      <c r="EL412" s="21"/>
      <c r="EM412" s="6"/>
      <c r="EN412" s="6"/>
      <c r="EO412" s="6"/>
      <c r="EP412" s="6"/>
      <c r="EQ412" s="21"/>
      <c r="ER412" s="21"/>
      <c r="ES412" s="21"/>
      <c r="ET412" s="21"/>
    </row>
    <row r="413" spans="65:150" s="18" customFormat="1" x14ac:dyDescent="0.25">
      <c r="BM413" s="8"/>
      <c r="BN413" s="8"/>
      <c r="BO413" s="8"/>
      <c r="BP413" s="8"/>
      <c r="BQ413" s="21"/>
      <c r="BR413" s="21"/>
      <c r="BS413" s="21"/>
      <c r="BT413" s="21"/>
      <c r="BU413" s="6"/>
      <c r="BV413" s="6"/>
      <c r="BW413" s="6"/>
      <c r="BX413" s="6"/>
      <c r="BY413" s="21"/>
      <c r="BZ413" s="21"/>
      <c r="CA413" s="21"/>
      <c r="CB413" s="21"/>
      <c r="EI413" s="21"/>
      <c r="EJ413" s="21"/>
      <c r="EK413" s="21"/>
      <c r="EL413" s="21"/>
      <c r="EM413" s="6"/>
      <c r="EN413" s="6"/>
      <c r="EO413" s="6"/>
      <c r="EP413" s="6"/>
      <c r="EQ413" s="21"/>
      <c r="ER413" s="21"/>
      <c r="ES413" s="21"/>
      <c r="ET413" s="21"/>
    </row>
    <row r="414" spans="65:150" s="18" customFormat="1" x14ac:dyDescent="0.25">
      <c r="BM414" s="8"/>
      <c r="BN414" s="8"/>
      <c r="BO414" s="8"/>
      <c r="BP414" s="8"/>
      <c r="BQ414" s="21"/>
      <c r="BR414" s="21"/>
      <c r="BS414" s="21"/>
      <c r="BT414" s="21"/>
      <c r="BU414" s="6"/>
      <c r="BV414" s="6"/>
      <c r="BW414" s="6"/>
      <c r="BX414" s="6"/>
      <c r="BY414" s="21"/>
      <c r="BZ414" s="21"/>
      <c r="CA414" s="21"/>
      <c r="CB414" s="21"/>
      <c r="EI414" s="21"/>
      <c r="EJ414" s="21"/>
      <c r="EK414" s="21"/>
      <c r="EL414" s="21"/>
      <c r="EM414" s="6"/>
      <c r="EN414" s="6"/>
      <c r="EO414" s="6"/>
      <c r="EP414" s="6"/>
      <c r="EQ414" s="21"/>
      <c r="ER414" s="21"/>
      <c r="ES414" s="21"/>
      <c r="ET414" s="21"/>
    </row>
    <row r="415" spans="65:150" s="18" customFormat="1" x14ac:dyDescent="0.25">
      <c r="BM415" s="8"/>
      <c r="BN415" s="8"/>
      <c r="BO415" s="8"/>
      <c r="BP415" s="8"/>
      <c r="BQ415" s="21"/>
      <c r="BR415" s="21"/>
      <c r="BS415" s="21"/>
      <c r="BT415" s="21"/>
      <c r="BU415" s="6"/>
      <c r="BV415" s="6"/>
      <c r="BW415" s="6"/>
      <c r="BX415" s="6"/>
      <c r="BY415" s="21"/>
      <c r="BZ415" s="21"/>
      <c r="CA415" s="21"/>
      <c r="CB415" s="21"/>
      <c r="EI415" s="21"/>
      <c r="EJ415" s="21"/>
      <c r="EK415" s="21"/>
      <c r="EL415" s="21"/>
      <c r="EM415" s="6"/>
      <c r="EN415" s="6"/>
      <c r="EO415" s="6"/>
      <c r="EP415" s="6"/>
      <c r="EQ415" s="21"/>
      <c r="ER415" s="21"/>
      <c r="ES415" s="21"/>
      <c r="ET415" s="21"/>
    </row>
    <row r="416" spans="65:150" s="18" customFormat="1" x14ac:dyDescent="0.25">
      <c r="BM416" s="8"/>
      <c r="BN416" s="8"/>
      <c r="BO416" s="8"/>
      <c r="BP416" s="8"/>
      <c r="BQ416" s="21"/>
      <c r="BR416" s="21"/>
      <c r="BS416" s="21"/>
      <c r="BT416" s="21"/>
      <c r="BU416" s="6"/>
      <c r="BV416" s="6"/>
      <c r="BW416" s="6"/>
      <c r="BX416" s="6"/>
      <c r="BY416" s="21"/>
      <c r="BZ416" s="21"/>
      <c r="CA416" s="21"/>
      <c r="CB416" s="21"/>
      <c r="EI416" s="21"/>
      <c r="EJ416" s="21"/>
      <c r="EK416" s="21"/>
      <c r="EL416" s="21"/>
      <c r="EM416" s="6"/>
      <c r="EN416" s="6"/>
      <c r="EO416" s="6"/>
      <c r="EP416" s="6"/>
      <c r="EQ416" s="21"/>
      <c r="ER416" s="21"/>
      <c r="ES416" s="21"/>
      <c r="ET416" s="21"/>
    </row>
    <row r="417" spans="65:150" s="18" customFormat="1" x14ac:dyDescent="0.25">
      <c r="BM417" s="8"/>
      <c r="BN417" s="8"/>
      <c r="BO417" s="8"/>
      <c r="BP417" s="8"/>
      <c r="BQ417" s="21"/>
      <c r="BR417" s="21"/>
      <c r="BS417" s="21"/>
      <c r="BT417" s="21"/>
      <c r="BU417" s="6"/>
      <c r="BV417" s="6"/>
      <c r="BW417" s="6"/>
      <c r="BX417" s="6"/>
      <c r="BY417" s="21"/>
      <c r="BZ417" s="21"/>
      <c r="CA417" s="21"/>
      <c r="CB417" s="21"/>
      <c r="EI417" s="21"/>
      <c r="EJ417" s="21"/>
      <c r="EK417" s="21"/>
      <c r="EL417" s="21"/>
      <c r="EM417" s="6"/>
      <c r="EN417" s="6"/>
      <c r="EO417" s="6"/>
      <c r="EP417" s="6"/>
      <c r="EQ417" s="21"/>
      <c r="ER417" s="21"/>
      <c r="ES417" s="21"/>
      <c r="ET417" s="21"/>
    </row>
    <row r="418" spans="65:150" s="18" customFormat="1" x14ac:dyDescent="0.25">
      <c r="BM418" s="8"/>
      <c r="BN418" s="8"/>
      <c r="BO418" s="8"/>
      <c r="BP418" s="8"/>
      <c r="BQ418" s="21"/>
      <c r="BR418" s="21"/>
      <c r="BS418" s="21"/>
      <c r="BT418" s="21"/>
      <c r="BU418" s="6"/>
      <c r="BV418" s="6"/>
      <c r="BW418" s="6"/>
      <c r="BX418" s="6"/>
      <c r="BY418" s="21"/>
      <c r="BZ418" s="21"/>
      <c r="CA418" s="21"/>
      <c r="CB418" s="21"/>
      <c r="EI418" s="21"/>
      <c r="EJ418" s="21"/>
      <c r="EK418" s="21"/>
      <c r="EL418" s="21"/>
      <c r="EM418" s="6"/>
      <c r="EN418" s="6"/>
      <c r="EO418" s="6"/>
      <c r="EP418" s="6"/>
      <c r="EQ418" s="21"/>
      <c r="ER418" s="21"/>
      <c r="ES418" s="21"/>
      <c r="ET418" s="21"/>
    </row>
    <row r="419" spans="65:150" s="18" customFormat="1" x14ac:dyDescent="0.25">
      <c r="BM419" s="8"/>
      <c r="BN419" s="8"/>
      <c r="BO419" s="8"/>
      <c r="BP419" s="8"/>
      <c r="BQ419" s="21"/>
      <c r="BR419" s="21"/>
      <c r="BS419" s="21"/>
      <c r="BT419" s="21"/>
      <c r="BU419" s="6"/>
      <c r="BV419" s="6"/>
      <c r="BW419" s="6"/>
      <c r="BX419" s="6"/>
      <c r="BY419" s="21"/>
      <c r="BZ419" s="21"/>
      <c r="CA419" s="21"/>
      <c r="CB419" s="21"/>
      <c r="EI419" s="21"/>
      <c r="EJ419" s="21"/>
      <c r="EK419" s="21"/>
      <c r="EL419" s="21"/>
      <c r="EM419" s="6"/>
      <c r="EN419" s="6"/>
      <c r="EO419" s="6"/>
      <c r="EP419" s="6"/>
      <c r="EQ419" s="21"/>
      <c r="ER419" s="21"/>
      <c r="ES419" s="21"/>
      <c r="ET419" s="21"/>
    </row>
    <row r="420" spans="65:150" s="18" customFormat="1" x14ac:dyDescent="0.25">
      <c r="BM420" s="8"/>
      <c r="BN420" s="8"/>
      <c r="BO420" s="8"/>
      <c r="BP420" s="8"/>
      <c r="BQ420" s="21"/>
      <c r="BR420" s="21"/>
      <c r="BS420" s="21"/>
      <c r="BT420" s="21"/>
      <c r="BU420" s="6"/>
      <c r="BV420" s="6"/>
      <c r="BW420" s="6"/>
      <c r="BX420" s="6"/>
      <c r="BY420" s="21"/>
      <c r="BZ420" s="21"/>
      <c r="CA420" s="21"/>
      <c r="CB420" s="21"/>
      <c r="EI420" s="21"/>
      <c r="EJ420" s="21"/>
      <c r="EK420" s="21"/>
      <c r="EL420" s="21"/>
      <c r="EM420" s="6"/>
      <c r="EN420" s="6"/>
      <c r="EO420" s="6"/>
      <c r="EP420" s="6"/>
      <c r="EQ420" s="21"/>
      <c r="ER420" s="21"/>
      <c r="ES420" s="21"/>
      <c r="ET420" s="21"/>
    </row>
    <row r="421" spans="65:150" s="18" customFormat="1" x14ac:dyDescent="0.25">
      <c r="BM421" s="8"/>
      <c r="BN421" s="8"/>
      <c r="BO421" s="8"/>
      <c r="BP421" s="8"/>
      <c r="BQ421" s="21"/>
      <c r="BR421" s="21"/>
      <c r="BS421" s="21"/>
      <c r="BT421" s="21"/>
      <c r="BU421" s="6"/>
      <c r="BV421" s="6"/>
      <c r="BW421" s="6"/>
      <c r="BX421" s="6"/>
      <c r="BY421" s="21"/>
      <c r="BZ421" s="21"/>
      <c r="CA421" s="21"/>
      <c r="CB421" s="21"/>
      <c r="EI421" s="21"/>
      <c r="EJ421" s="21"/>
      <c r="EK421" s="21"/>
      <c r="EL421" s="21"/>
      <c r="EM421" s="6"/>
      <c r="EN421" s="6"/>
      <c r="EO421" s="6"/>
      <c r="EP421" s="6"/>
      <c r="EQ421" s="21"/>
      <c r="ER421" s="21"/>
      <c r="ES421" s="21"/>
      <c r="ET421" s="21"/>
    </row>
    <row r="422" spans="65:150" s="18" customFormat="1" x14ac:dyDescent="0.25">
      <c r="BM422" s="8"/>
      <c r="BN422" s="8"/>
      <c r="BO422" s="8"/>
      <c r="BP422" s="8"/>
      <c r="BQ422" s="21"/>
      <c r="BR422" s="21"/>
      <c r="BS422" s="21"/>
      <c r="BT422" s="21"/>
      <c r="BU422" s="6"/>
      <c r="BV422" s="6"/>
      <c r="BW422" s="6"/>
      <c r="BX422" s="6"/>
      <c r="BY422" s="21"/>
      <c r="BZ422" s="21"/>
      <c r="CA422" s="21"/>
      <c r="CB422" s="21"/>
      <c r="EI422" s="21"/>
      <c r="EJ422" s="21"/>
      <c r="EK422" s="21"/>
      <c r="EL422" s="21"/>
      <c r="EM422" s="6"/>
      <c r="EN422" s="6"/>
      <c r="EO422" s="6"/>
      <c r="EP422" s="6"/>
      <c r="EQ422" s="21"/>
      <c r="ER422" s="21"/>
      <c r="ES422" s="21"/>
      <c r="ET422" s="21"/>
    </row>
    <row r="423" spans="65:150" s="18" customFormat="1" x14ac:dyDescent="0.25">
      <c r="BM423" s="8"/>
      <c r="BN423" s="8"/>
      <c r="BO423" s="8"/>
      <c r="BP423" s="8"/>
      <c r="BQ423" s="21"/>
      <c r="BR423" s="21"/>
      <c r="BS423" s="21"/>
      <c r="BT423" s="21"/>
      <c r="BU423" s="6"/>
      <c r="BV423" s="6"/>
      <c r="BW423" s="6"/>
      <c r="BX423" s="6"/>
      <c r="BY423" s="21"/>
      <c r="BZ423" s="21"/>
      <c r="CA423" s="21"/>
      <c r="CB423" s="21"/>
      <c r="EI423" s="21"/>
      <c r="EJ423" s="21"/>
      <c r="EK423" s="21"/>
      <c r="EL423" s="21"/>
      <c r="EM423" s="6"/>
      <c r="EN423" s="6"/>
      <c r="EO423" s="6"/>
      <c r="EP423" s="6"/>
      <c r="EQ423" s="21"/>
      <c r="ER423" s="21"/>
      <c r="ES423" s="21"/>
      <c r="ET423" s="21"/>
    </row>
    <row r="424" spans="65:150" s="18" customFormat="1" x14ac:dyDescent="0.25">
      <c r="BM424" s="8"/>
      <c r="BN424" s="8"/>
      <c r="BO424" s="8"/>
      <c r="BP424" s="8"/>
      <c r="BQ424" s="21"/>
      <c r="BR424" s="21"/>
      <c r="BS424" s="21"/>
      <c r="BT424" s="21"/>
      <c r="BU424" s="6"/>
      <c r="BV424" s="6"/>
      <c r="BW424" s="6"/>
      <c r="BX424" s="6"/>
      <c r="BY424" s="21"/>
      <c r="BZ424" s="21"/>
      <c r="CA424" s="21"/>
      <c r="CB424" s="21"/>
      <c r="EI424" s="21"/>
      <c r="EJ424" s="21"/>
      <c r="EK424" s="21"/>
      <c r="EL424" s="21"/>
      <c r="EM424" s="6"/>
      <c r="EN424" s="6"/>
      <c r="EO424" s="6"/>
      <c r="EP424" s="6"/>
      <c r="EQ424" s="21"/>
      <c r="ER424" s="21"/>
      <c r="ES424" s="21"/>
      <c r="ET424" s="21"/>
    </row>
    <row r="425" spans="65:150" s="18" customFormat="1" x14ac:dyDescent="0.25">
      <c r="BM425" s="8"/>
      <c r="BN425" s="8"/>
      <c r="BO425" s="8"/>
      <c r="BP425" s="8"/>
      <c r="BQ425" s="21"/>
      <c r="BR425" s="21"/>
      <c r="BS425" s="21"/>
      <c r="BT425" s="21"/>
      <c r="BU425" s="6"/>
      <c r="BV425" s="6"/>
      <c r="BW425" s="6"/>
      <c r="BX425" s="6"/>
      <c r="BY425" s="21"/>
      <c r="BZ425" s="21"/>
      <c r="CA425" s="21"/>
      <c r="CB425" s="21"/>
      <c r="EI425" s="21"/>
      <c r="EJ425" s="21"/>
      <c r="EK425" s="21"/>
      <c r="EL425" s="21"/>
      <c r="EM425" s="6"/>
      <c r="EN425" s="6"/>
      <c r="EO425" s="6"/>
      <c r="EP425" s="6"/>
      <c r="EQ425" s="21"/>
      <c r="ER425" s="21"/>
      <c r="ES425" s="21"/>
      <c r="ET425" s="21"/>
    </row>
    <row r="426" spans="65:150" s="18" customFormat="1" x14ac:dyDescent="0.25">
      <c r="BM426" s="8"/>
      <c r="BN426" s="8"/>
      <c r="BO426" s="8"/>
      <c r="BP426" s="8"/>
      <c r="BQ426" s="21"/>
      <c r="BR426" s="21"/>
      <c r="BS426" s="21"/>
      <c r="BT426" s="21"/>
      <c r="BU426" s="6"/>
      <c r="BV426" s="6"/>
      <c r="BW426" s="6"/>
      <c r="BX426" s="6"/>
      <c r="BY426" s="21"/>
      <c r="BZ426" s="21"/>
      <c r="CA426" s="21"/>
      <c r="CB426" s="21"/>
      <c r="EI426" s="21"/>
      <c r="EJ426" s="21"/>
      <c r="EK426" s="21"/>
      <c r="EL426" s="21"/>
      <c r="EM426" s="6"/>
      <c r="EN426" s="6"/>
      <c r="EO426" s="6"/>
      <c r="EP426" s="6"/>
      <c r="EQ426" s="21"/>
      <c r="ER426" s="21"/>
      <c r="ES426" s="21"/>
      <c r="ET426" s="21"/>
    </row>
    <row r="427" spans="65:150" s="18" customFormat="1" x14ac:dyDescent="0.25">
      <c r="BM427" s="8"/>
      <c r="BN427" s="8"/>
      <c r="BO427" s="8"/>
      <c r="BP427" s="8"/>
      <c r="BQ427" s="21"/>
      <c r="BR427" s="21"/>
      <c r="BS427" s="21"/>
      <c r="BT427" s="21"/>
      <c r="BU427" s="6"/>
      <c r="BV427" s="6"/>
      <c r="BW427" s="6"/>
      <c r="BX427" s="6"/>
      <c r="BY427" s="21"/>
      <c r="BZ427" s="21"/>
      <c r="CA427" s="21"/>
      <c r="CB427" s="21"/>
      <c r="EI427" s="21"/>
      <c r="EJ427" s="21"/>
      <c r="EK427" s="21"/>
      <c r="EL427" s="21"/>
      <c r="EM427" s="6"/>
      <c r="EN427" s="6"/>
      <c r="EO427" s="6"/>
      <c r="EP427" s="6"/>
      <c r="EQ427" s="21"/>
      <c r="ER427" s="21"/>
      <c r="ES427" s="21"/>
      <c r="ET427" s="21"/>
    </row>
    <row r="428" spans="65:150" s="18" customFormat="1" x14ac:dyDescent="0.25">
      <c r="BM428" s="8"/>
      <c r="BN428" s="8"/>
      <c r="BO428" s="8"/>
      <c r="BP428" s="8"/>
      <c r="BQ428" s="21"/>
      <c r="BR428" s="21"/>
      <c r="BS428" s="21"/>
      <c r="BT428" s="21"/>
      <c r="BU428" s="6"/>
      <c r="BV428" s="6"/>
      <c r="BW428" s="6"/>
      <c r="BX428" s="6"/>
      <c r="BY428" s="21"/>
      <c r="BZ428" s="21"/>
      <c r="CA428" s="21"/>
      <c r="CB428" s="21"/>
      <c r="EI428" s="21"/>
      <c r="EJ428" s="21"/>
      <c r="EK428" s="21"/>
      <c r="EL428" s="21"/>
      <c r="EM428" s="6"/>
      <c r="EN428" s="6"/>
      <c r="EO428" s="6"/>
      <c r="EP428" s="6"/>
      <c r="EQ428" s="21"/>
      <c r="ER428" s="21"/>
      <c r="ES428" s="21"/>
      <c r="ET428" s="21"/>
    </row>
    <row r="429" spans="65:150" s="18" customFormat="1" x14ac:dyDescent="0.25">
      <c r="BM429" s="8"/>
      <c r="BN429" s="8"/>
      <c r="BO429" s="8"/>
      <c r="BP429" s="8"/>
      <c r="BQ429" s="21"/>
      <c r="BR429" s="21"/>
      <c r="BS429" s="21"/>
      <c r="BT429" s="21"/>
      <c r="BU429" s="6"/>
      <c r="BV429" s="6"/>
      <c r="BW429" s="6"/>
      <c r="BX429" s="6"/>
      <c r="BY429" s="21"/>
      <c r="BZ429" s="21"/>
      <c r="CA429" s="21"/>
      <c r="CB429" s="21"/>
      <c r="EI429" s="21"/>
      <c r="EJ429" s="21"/>
      <c r="EK429" s="21"/>
      <c r="EL429" s="21"/>
      <c r="EM429" s="6"/>
      <c r="EN429" s="6"/>
      <c r="EO429" s="6"/>
      <c r="EP429" s="6"/>
      <c r="EQ429" s="21"/>
      <c r="ER429" s="21"/>
      <c r="ES429" s="21"/>
      <c r="ET429" s="21"/>
    </row>
    <row r="430" spans="65:150" s="18" customFormat="1" x14ac:dyDescent="0.25">
      <c r="BM430" s="8"/>
      <c r="BN430" s="8"/>
      <c r="BO430" s="8"/>
      <c r="BP430" s="8"/>
      <c r="BQ430" s="21"/>
      <c r="BR430" s="21"/>
      <c r="BS430" s="21"/>
      <c r="BT430" s="21"/>
      <c r="BU430" s="6"/>
      <c r="BV430" s="6"/>
      <c r="BW430" s="6"/>
      <c r="BX430" s="6"/>
      <c r="BY430" s="21"/>
      <c r="BZ430" s="21"/>
      <c r="CA430" s="21"/>
      <c r="CB430" s="21"/>
      <c r="EI430" s="21"/>
      <c r="EJ430" s="21"/>
      <c r="EK430" s="21"/>
      <c r="EL430" s="21"/>
      <c r="EM430" s="6"/>
      <c r="EN430" s="6"/>
      <c r="EO430" s="6"/>
      <c r="EP430" s="6"/>
      <c r="EQ430" s="21"/>
      <c r="ER430" s="21"/>
      <c r="ES430" s="21"/>
      <c r="ET430" s="21"/>
    </row>
    <row r="431" spans="65:150" s="18" customFormat="1" x14ac:dyDescent="0.25">
      <c r="BM431" s="8"/>
      <c r="BN431" s="8"/>
      <c r="BO431" s="8"/>
      <c r="BP431" s="8"/>
      <c r="BQ431" s="21"/>
      <c r="BR431" s="21"/>
      <c r="BS431" s="21"/>
      <c r="BT431" s="21"/>
      <c r="BU431" s="6"/>
      <c r="BV431" s="6"/>
      <c r="BW431" s="6"/>
      <c r="BX431" s="6"/>
      <c r="BY431" s="21"/>
      <c r="BZ431" s="21"/>
      <c r="CA431" s="21"/>
      <c r="CB431" s="21"/>
      <c r="EI431" s="21"/>
      <c r="EJ431" s="21"/>
      <c r="EK431" s="21"/>
      <c r="EL431" s="21"/>
      <c r="EM431" s="6"/>
      <c r="EN431" s="6"/>
      <c r="EO431" s="6"/>
      <c r="EP431" s="6"/>
      <c r="EQ431" s="21"/>
      <c r="ER431" s="21"/>
      <c r="ES431" s="21"/>
      <c r="ET431" s="21"/>
    </row>
    <row r="432" spans="65:150" s="18" customFormat="1" x14ac:dyDescent="0.25">
      <c r="BM432" s="8"/>
      <c r="BN432" s="8"/>
      <c r="BO432" s="8"/>
      <c r="BP432" s="8"/>
      <c r="BQ432" s="21"/>
      <c r="BR432" s="21"/>
      <c r="BS432" s="21"/>
      <c r="BT432" s="21"/>
      <c r="BU432" s="6"/>
      <c r="BV432" s="6"/>
      <c r="BW432" s="6"/>
      <c r="BX432" s="6"/>
      <c r="BY432" s="21"/>
      <c r="BZ432" s="21"/>
      <c r="CA432" s="21"/>
      <c r="CB432" s="21"/>
      <c r="EI432" s="21"/>
      <c r="EJ432" s="21"/>
      <c r="EK432" s="21"/>
      <c r="EL432" s="21"/>
      <c r="EM432" s="6"/>
      <c r="EN432" s="6"/>
      <c r="EO432" s="6"/>
      <c r="EP432" s="6"/>
      <c r="EQ432" s="21"/>
      <c r="ER432" s="21"/>
      <c r="ES432" s="21"/>
      <c r="ET432" s="21"/>
    </row>
    <row r="433" spans="65:150" s="18" customFormat="1" x14ac:dyDescent="0.25">
      <c r="BM433" s="8"/>
      <c r="BN433" s="8"/>
      <c r="BO433" s="8"/>
      <c r="BP433" s="8"/>
      <c r="BQ433" s="21"/>
      <c r="BR433" s="21"/>
      <c r="BS433" s="21"/>
      <c r="BT433" s="21"/>
      <c r="BU433" s="6"/>
      <c r="BV433" s="6"/>
      <c r="BW433" s="6"/>
      <c r="BX433" s="6"/>
      <c r="BY433" s="21"/>
      <c r="BZ433" s="21"/>
      <c r="CA433" s="21"/>
      <c r="CB433" s="21"/>
      <c r="EI433" s="21"/>
      <c r="EJ433" s="21"/>
      <c r="EK433" s="21"/>
      <c r="EL433" s="21"/>
      <c r="EM433" s="6"/>
      <c r="EN433" s="6"/>
      <c r="EO433" s="6"/>
      <c r="EP433" s="6"/>
      <c r="EQ433" s="21"/>
      <c r="ER433" s="21"/>
      <c r="ES433" s="21"/>
      <c r="ET433" s="21"/>
    </row>
    <row r="434" spans="65:150" s="18" customFormat="1" x14ac:dyDescent="0.25">
      <c r="BM434" s="8"/>
      <c r="BN434" s="8"/>
      <c r="BO434" s="8"/>
      <c r="BP434" s="8"/>
      <c r="BQ434" s="21"/>
      <c r="BR434" s="21"/>
      <c r="BS434" s="21"/>
      <c r="BT434" s="21"/>
      <c r="BU434" s="6"/>
      <c r="BV434" s="6"/>
      <c r="BW434" s="6"/>
      <c r="BX434" s="6"/>
      <c r="BY434" s="21"/>
      <c r="BZ434" s="21"/>
      <c r="CA434" s="21"/>
      <c r="CB434" s="21"/>
      <c r="EI434" s="21"/>
      <c r="EJ434" s="21"/>
      <c r="EK434" s="21"/>
      <c r="EL434" s="21"/>
      <c r="EM434" s="6"/>
      <c r="EN434" s="6"/>
      <c r="EO434" s="6"/>
      <c r="EP434" s="6"/>
      <c r="EQ434" s="21"/>
      <c r="ER434" s="21"/>
      <c r="ES434" s="21"/>
      <c r="ET434" s="21"/>
    </row>
    <row r="435" spans="65:150" s="18" customFormat="1" x14ac:dyDescent="0.25">
      <c r="BM435" s="8"/>
      <c r="BN435" s="8"/>
      <c r="BO435" s="8"/>
      <c r="BP435" s="8"/>
      <c r="BQ435" s="21"/>
      <c r="BR435" s="21"/>
      <c r="BS435" s="21"/>
      <c r="BT435" s="21"/>
      <c r="BU435" s="6"/>
      <c r="BV435" s="6"/>
      <c r="BW435" s="6"/>
      <c r="BX435" s="6"/>
      <c r="BY435" s="21"/>
      <c r="BZ435" s="21"/>
      <c r="CA435" s="21"/>
      <c r="CB435" s="21"/>
      <c r="EI435" s="21"/>
      <c r="EJ435" s="21"/>
      <c r="EK435" s="21"/>
      <c r="EL435" s="21"/>
      <c r="EM435" s="6"/>
      <c r="EN435" s="6"/>
      <c r="EO435" s="6"/>
      <c r="EP435" s="6"/>
      <c r="EQ435" s="21"/>
      <c r="ER435" s="21"/>
      <c r="ES435" s="21"/>
      <c r="ET435" s="21"/>
    </row>
    <row r="436" spans="65:150" s="18" customFormat="1" x14ac:dyDescent="0.25">
      <c r="BM436" s="8"/>
      <c r="BN436" s="8"/>
      <c r="BO436" s="8"/>
      <c r="BP436" s="8"/>
      <c r="BQ436" s="21"/>
      <c r="BR436" s="21"/>
      <c r="BS436" s="21"/>
      <c r="BT436" s="21"/>
      <c r="BU436" s="6"/>
      <c r="BV436" s="6"/>
      <c r="BW436" s="6"/>
      <c r="BX436" s="6"/>
      <c r="BY436" s="21"/>
      <c r="BZ436" s="21"/>
      <c r="CA436" s="21"/>
      <c r="CB436" s="21"/>
      <c r="EI436" s="21"/>
      <c r="EJ436" s="21"/>
      <c r="EK436" s="21"/>
      <c r="EL436" s="21"/>
      <c r="EM436" s="6"/>
      <c r="EN436" s="6"/>
      <c r="EO436" s="6"/>
      <c r="EP436" s="6"/>
      <c r="EQ436" s="21"/>
      <c r="ER436" s="21"/>
      <c r="ES436" s="21"/>
      <c r="ET436" s="21"/>
    </row>
    <row r="437" spans="65:150" s="18" customFormat="1" x14ac:dyDescent="0.25">
      <c r="BM437" s="8"/>
      <c r="BN437" s="8"/>
      <c r="BO437" s="8"/>
      <c r="BP437" s="8"/>
      <c r="BQ437" s="21"/>
      <c r="BR437" s="21"/>
      <c r="BS437" s="21"/>
      <c r="BT437" s="21"/>
      <c r="BU437" s="6"/>
      <c r="BV437" s="6"/>
      <c r="BW437" s="6"/>
      <c r="BX437" s="6"/>
      <c r="BY437" s="21"/>
      <c r="BZ437" s="21"/>
      <c r="CA437" s="21"/>
      <c r="CB437" s="21"/>
      <c r="EI437" s="21"/>
      <c r="EJ437" s="21"/>
      <c r="EK437" s="21"/>
      <c r="EL437" s="21"/>
      <c r="EM437" s="6"/>
      <c r="EN437" s="6"/>
      <c r="EO437" s="6"/>
      <c r="EP437" s="6"/>
      <c r="EQ437" s="21"/>
      <c r="ER437" s="21"/>
      <c r="ES437" s="21"/>
      <c r="ET437" s="21"/>
    </row>
    <row r="438" spans="65:150" s="18" customFormat="1" x14ac:dyDescent="0.25">
      <c r="BM438" s="8"/>
      <c r="BN438" s="8"/>
      <c r="BO438" s="8"/>
      <c r="BP438" s="8"/>
      <c r="BQ438" s="21"/>
      <c r="BR438" s="21"/>
      <c r="BS438" s="21"/>
      <c r="BT438" s="21"/>
      <c r="BU438" s="6"/>
      <c r="BV438" s="6"/>
      <c r="BW438" s="6"/>
      <c r="BX438" s="6"/>
      <c r="BY438" s="21"/>
      <c r="BZ438" s="21"/>
      <c r="CA438" s="21"/>
      <c r="CB438" s="21"/>
      <c r="EI438" s="21"/>
      <c r="EJ438" s="21"/>
      <c r="EK438" s="21"/>
      <c r="EL438" s="21"/>
      <c r="EM438" s="6"/>
      <c r="EN438" s="6"/>
      <c r="EO438" s="6"/>
      <c r="EP438" s="6"/>
      <c r="EQ438" s="21"/>
      <c r="ER438" s="21"/>
      <c r="ES438" s="21"/>
      <c r="ET438" s="21"/>
    </row>
    <row r="439" spans="65:150" s="18" customFormat="1" x14ac:dyDescent="0.25">
      <c r="BM439" s="8"/>
      <c r="BN439" s="8"/>
      <c r="BO439" s="8"/>
      <c r="BP439" s="8"/>
      <c r="BQ439" s="21"/>
      <c r="BR439" s="21"/>
      <c r="BS439" s="21"/>
      <c r="BT439" s="21"/>
      <c r="BU439" s="6"/>
      <c r="BV439" s="6"/>
      <c r="BW439" s="6"/>
      <c r="BX439" s="6"/>
      <c r="BY439" s="21"/>
      <c r="BZ439" s="21"/>
      <c r="CA439" s="21"/>
      <c r="CB439" s="21"/>
      <c r="EI439" s="21"/>
      <c r="EJ439" s="21"/>
      <c r="EK439" s="21"/>
      <c r="EL439" s="21"/>
      <c r="EM439" s="6"/>
      <c r="EN439" s="6"/>
      <c r="EO439" s="6"/>
      <c r="EP439" s="6"/>
      <c r="EQ439" s="21"/>
      <c r="ER439" s="21"/>
      <c r="ES439" s="21"/>
      <c r="ET439" s="21"/>
    </row>
    <row r="440" spans="65:150" s="18" customFormat="1" x14ac:dyDescent="0.25">
      <c r="BM440" s="8"/>
      <c r="BN440" s="8"/>
      <c r="BO440" s="8"/>
      <c r="BP440" s="8"/>
      <c r="BQ440" s="21"/>
      <c r="BR440" s="21"/>
      <c r="BS440" s="21"/>
      <c r="BT440" s="21"/>
      <c r="BU440" s="6"/>
      <c r="BV440" s="6"/>
      <c r="BW440" s="6"/>
      <c r="BX440" s="6"/>
      <c r="BY440" s="21"/>
      <c r="BZ440" s="21"/>
      <c r="CA440" s="21"/>
      <c r="CB440" s="21"/>
      <c r="EI440" s="21"/>
      <c r="EJ440" s="21"/>
      <c r="EK440" s="21"/>
      <c r="EL440" s="21"/>
      <c r="EM440" s="6"/>
      <c r="EN440" s="6"/>
      <c r="EO440" s="6"/>
      <c r="EP440" s="6"/>
      <c r="EQ440" s="21"/>
      <c r="ER440" s="21"/>
      <c r="ES440" s="21"/>
      <c r="ET440" s="21"/>
    </row>
    <row r="441" spans="65:150" s="18" customFormat="1" x14ac:dyDescent="0.25">
      <c r="BM441" s="8"/>
      <c r="BN441" s="8"/>
      <c r="BO441" s="8"/>
      <c r="BP441" s="8"/>
      <c r="BQ441" s="21"/>
      <c r="BR441" s="21"/>
      <c r="BS441" s="21"/>
      <c r="BT441" s="21"/>
      <c r="BU441" s="6"/>
      <c r="BV441" s="6"/>
      <c r="BW441" s="6"/>
      <c r="BX441" s="6"/>
      <c r="BY441" s="21"/>
      <c r="BZ441" s="21"/>
      <c r="CA441" s="21"/>
      <c r="CB441" s="21"/>
      <c r="EI441" s="21"/>
      <c r="EJ441" s="21"/>
      <c r="EK441" s="21"/>
      <c r="EL441" s="21"/>
      <c r="EM441" s="6"/>
      <c r="EN441" s="6"/>
      <c r="EO441" s="6"/>
      <c r="EP441" s="6"/>
      <c r="EQ441" s="21"/>
      <c r="ER441" s="21"/>
      <c r="ES441" s="21"/>
      <c r="ET441" s="21"/>
    </row>
    <row r="442" spans="65:150" s="18" customFormat="1" x14ac:dyDescent="0.25">
      <c r="BM442" s="8"/>
      <c r="BN442" s="8"/>
      <c r="BO442" s="8"/>
      <c r="BP442" s="8"/>
      <c r="BQ442" s="21"/>
      <c r="BR442" s="21"/>
      <c r="BS442" s="21"/>
      <c r="BT442" s="21"/>
      <c r="BU442" s="6"/>
      <c r="BV442" s="6"/>
      <c r="BW442" s="6"/>
      <c r="BX442" s="6"/>
      <c r="BY442" s="21"/>
      <c r="BZ442" s="21"/>
      <c r="CA442" s="21"/>
      <c r="CB442" s="21"/>
      <c r="EI442" s="21"/>
      <c r="EJ442" s="21"/>
      <c r="EK442" s="21"/>
      <c r="EL442" s="21"/>
      <c r="EM442" s="6"/>
      <c r="EN442" s="6"/>
      <c r="EO442" s="6"/>
      <c r="EP442" s="6"/>
      <c r="EQ442" s="21"/>
      <c r="ER442" s="21"/>
      <c r="ES442" s="21"/>
      <c r="ET442" s="21"/>
    </row>
    <row r="443" spans="65:150" s="18" customFormat="1" x14ac:dyDescent="0.25">
      <c r="BM443" s="8"/>
      <c r="BN443" s="8"/>
      <c r="BO443" s="8"/>
      <c r="BP443" s="8"/>
      <c r="BQ443" s="21"/>
      <c r="BR443" s="21"/>
      <c r="BS443" s="21"/>
      <c r="BT443" s="21"/>
      <c r="BU443" s="6"/>
      <c r="BV443" s="6"/>
      <c r="BW443" s="6"/>
      <c r="BX443" s="6"/>
      <c r="BY443" s="21"/>
      <c r="BZ443" s="21"/>
      <c r="CA443" s="21"/>
      <c r="CB443" s="21"/>
      <c r="EI443" s="21"/>
      <c r="EJ443" s="21"/>
      <c r="EK443" s="21"/>
      <c r="EL443" s="21"/>
      <c r="EM443" s="6"/>
      <c r="EN443" s="6"/>
      <c r="EO443" s="6"/>
      <c r="EP443" s="6"/>
      <c r="EQ443" s="21"/>
      <c r="ER443" s="21"/>
      <c r="ES443" s="21"/>
      <c r="ET443" s="21"/>
    </row>
    <row r="444" spans="65:150" s="18" customFormat="1" x14ac:dyDescent="0.25">
      <c r="BM444" s="8"/>
      <c r="BN444" s="8"/>
      <c r="BO444" s="8"/>
      <c r="BP444" s="8"/>
      <c r="BQ444" s="21"/>
      <c r="BR444" s="21"/>
      <c r="BS444" s="21"/>
      <c r="BT444" s="21"/>
      <c r="BU444" s="6"/>
      <c r="BV444" s="6"/>
      <c r="BW444" s="6"/>
      <c r="BX444" s="6"/>
      <c r="BY444" s="21"/>
      <c r="BZ444" s="21"/>
      <c r="CA444" s="21"/>
      <c r="CB444" s="21"/>
      <c r="EI444" s="21"/>
      <c r="EJ444" s="21"/>
      <c r="EK444" s="21"/>
      <c r="EL444" s="21"/>
      <c r="EM444" s="6"/>
      <c r="EN444" s="6"/>
      <c r="EO444" s="6"/>
      <c r="EP444" s="6"/>
      <c r="EQ444" s="21"/>
      <c r="ER444" s="21"/>
      <c r="ES444" s="21"/>
      <c r="ET444" s="21"/>
    </row>
    <row r="445" spans="65:150" s="18" customFormat="1" x14ac:dyDescent="0.25">
      <c r="BM445" s="8"/>
      <c r="BN445" s="8"/>
      <c r="BO445" s="8"/>
      <c r="BP445" s="8"/>
      <c r="BQ445" s="21"/>
      <c r="BR445" s="21"/>
      <c r="BS445" s="21"/>
      <c r="BT445" s="21"/>
      <c r="BU445" s="6"/>
      <c r="BV445" s="6"/>
      <c r="BW445" s="6"/>
      <c r="BX445" s="6"/>
      <c r="BY445" s="21"/>
      <c r="BZ445" s="21"/>
      <c r="CA445" s="21"/>
      <c r="CB445" s="21"/>
      <c r="EI445" s="21"/>
      <c r="EJ445" s="21"/>
      <c r="EK445" s="21"/>
      <c r="EL445" s="21"/>
      <c r="EM445" s="6"/>
      <c r="EN445" s="6"/>
      <c r="EO445" s="6"/>
      <c r="EP445" s="6"/>
      <c r="EQ445" s="21"/>
      <c r="ER445" s="21"/>
      <c r="ES445" s="21"/>
      <c r="ET445" s="21"/>
    </row>
    <row r="446" spans="65:150" s="18" customFormat="1" x14ac:dyDescent="0.25">
      <c r="BM446" s="8"/>
      <c r="BN446" s="8"/>
      <c r="BO446" s="8"/>
      <c r="BP446" s="8"/>
      <c r="BQ446" s="21"/>
      <c r="BR446" s="21"/>
      <c r="BS446" s="21"/>
      <c r="BT446" s="21"/>
      <c r="BU446" s="6"/>
      <c r="BV446" s="6"/>
      <c r="BW446" s="6"/>
      <c r="BX446" s="6"/>
      <c r="BY446" s="21"/>
      <c r="BZ446" s="21"/>
      <c r="CA446" s="21"/>
      <c r="CB446" s="21"/>
      <c r="EI446" s="21"/>
      <c r="EJ446" s="21"/>
      <c r="EK446" s="21"/>
      <c r="EL446" s="21"/>
      <c r="EM446" s="6"/>
      <c r="EN446" s="6"/>
      <c r="EO446" s="6"/>
      <c r="EP446" s="6"/>
      <c r="EQ446" s="21"/>
      <c r="ER446" s="21"/>
      <c r="ES446" s="21"/>
      <c r="ET446" s="21"/>
    </row>
    <row r="447" spans="65:150" s="18" customFormat="1" x14ac:dyDescent="0.25">
      <c r="BM447" s="8"/>
      <c r="BN447" s="8"/>
      <c r="BO447" s="8"/>
      <c r="BP447" s="8"/>
      <c r="BQ447" s="21"/>
      <c r="BR447" s="21"/>
      <c r="BS447" s="21"/>
      <c r="BT447" s="21"/>
      <c r="BU447" s="6"/>
      <c r="BV447" s="6"/>
      <c r="BW447" s="6"/>
      <c r="BX447" s="6"/>
      <c r="BY447" s="21"/>
      <c r="BZ447" s="21"/>
      <c r="CA447" s="21"/>
      <c r="CB447" s="21"/>
      <c r="EI447" s="21"/>
      <c r="EJ447" s="21"/>
      <c r="EK447" s="21"/>
      <c r="EL447" s="21"/>
      <c r="EM447" s="6"/>
      <c r="EN447" s="6"/>
      <c r="EO447" s="6"/>
      <c r="EP447" s="6"/>
      <c r="EQ447" s="21"/>
      <c r="ER447" s="21"/>
      <c r="ES447" s="21"/>
      <c r="ET447" s="21"/>
    </row>
    <row r="448" spans="65:150" s="18" customFormat="1" x14ac:dyDescent="0.25">
      <c r="BM448" s="8"/>
      <c r="BN448" s="8"/>
      <c r="BO448" s="8"/>
      <c r="BP448" s="8"/>
      <c r="BQ448" s="21"/>
      <c r="BR448" s="21"/>
      <c r="BS448" s="21"/>
      <c r="BT448" s="21"/>
      <c r="BU448" s="6"/>
      <c r="BV448" s="6"/>
      <c r="BW448" s="6"/>
      <c r="BX448" s="6"/>
      <c r="BY448" s="21"/>
      <c r="BZ448" s="21"/>
      <c r="CA448" s="21"/>
      <c r="CB448" s="21"/>
      <c r="EI448" s="21"/>
      <c r="EJ448" s="21"/>
      <c r="EK448" s="21"/>
      <c r="EL448" s="21"/>
      <c r="EM448" s="6"/>
      <c r="EN448" s="6"/>
      <c r="EO448" s="6"/>
      <c r="EP448" s="6"/>
      <c r="EQ448" s="21"/>
      <c r="ER448" s="21"/>
      <c r="ES448" s="21"/>
      <c r="ET448" s="21"/>
    </row>
    <row r="449" spans="65:150" s="18" customFormat="1" x14ac:dyDescent="0.25">
      <c r="BM449" s="8"/>
      <c r="BN449" s="8"/>
      <c r="BO449" s="8"/>
      <c r="BP449" s="8"/>
      <c r="BQ449" s="21"/>
      <c r="BR449" s="21"/>
      <c r="BS449" s="21"/>
      <c r="BT449" s="21"/>
      <c r="BU449" s="6"/>
      <c r="BV449" s="6"/>
      <c r="BW449" s="6"/>
      <c r="BX449" s="6"/>
      <c r="BY449" s="21"/>
      <c r="BZ449" s="21"/>
      <c r="CA449" s="21"/>
      <c r="CB449" s="21"/>
      <c r="EI449" s="21"/>
      <c r="EJ449" s="21"/>
      <c r="EK449" s="21"/>
      <c r="EL449" s="21"/>
      <c r="EM449" s="6"/>
      <c r="EN449" s="6"/>
      <c r="EO449" s="6"/>
      <c r="EP449" s="6"/>
      <c r="EQ449" s="21"/>
      <c r="ER449" s="21"/>
      <c r="ES449" s="21"/>
      <c r="ET449" s="21"/>
    </row>
    <row r="450" spans="65:150" s="18" customFormat="1" x14ac:dyDescent="0.25">
      <c r="BM450" s="8"/>
      <c r="BN450" s="8"/>
      <c r="BO450" s="8"/>
      <c r="BP450" s="8"/>
      <c r="BQ450" s="21"/>
      <c r="BR450" s="21"/>
      <c r="BS450" s="21"/>
      <c r="BT450" s="21"/>
      <c r="BU450" s="6"/>
      <c r="BV450" s="6"/>
      <c r="BW450" s="6"/>
      <c r="BX450" s="6"/>
      <c r="BY450" s="21"/>
      <c r="BZ450" s="21"/>
      <c r="CA450" s="21"/>
      <c r="CB450" s="21"/>
      <c r="EI450" s="21"/>
      <c r="EJ450" s="21"/>
      <c r="EK450" s="21"/>
      <c r="EL450" s="21"/>
      <c r="EM450" s="6"/>
      <c r="EN450" s="6"/>
      <c r="EO450" s="6"/>
      <c r="EP450" s="6"/>
      <c r="EQ450" s="21"/>
      <c r="ER450" s="21"/>
      <c r="ES450" s="21"/>
      <c r="ET450" s="21"/>
    </row>
    <row r="451" spans="65:150" s="18" customFormat="1" x14ac:dyDescent="0.25">
      <c r="BM451" s="8"/>
      <c r="BN451" s="8"/>
      <c r="BO451" s="8"/>
      <c r="BP451" s="8"/>
      <c r="BQ451" s="21"/>
      <c r="BR451" s="21"/>
      <c r="BS451" s="21"/>
      <c r="BT451" s="21"/>
      <c r="BU451" s="6"/>
      <c r="BV451" s="6"/>
      <c r="BW451" s="6"/>
      <c r="BX451" s="6"/>
      <c r="BY451" s="21"/>
      <c r="BZ451" s="21"/>
      <c r="CA451" s="21"/>
      <c r="CB451" s="21"/>
      <c r="EI451" s="21"/>
      <c r="EJ451" s="21"/>
      <c r="EK451" s="21"/>
      <c r="EL451" s="21"/>
      <c r="EM451" s="6"/>
      <c r="EN451" s="6"/>
      <c r="EO451" s="6"/>
      <c r="EP451" s="6"/>
      <c r="EQ451" s="21"/>
      <c r="ER451" s="21"/>
      <c r="ES451" s="21"/>
      <c r="ET451" s="21"/>
    </row>
    <row r="452" spans="65:150" s="18" customFormat="1" x14ac:dyDescent="0.25">
      <c r="BM452" s="8"/>
      <c r="BN452" s="8"/>
      <c r="BO452" s="8"/>
      <c r="BP452" s="8"/>
      <c r="BQ452" s="21"/>
      <c r="BR452" s="21"/>
      <c r="BS452" s="21"/>
      <c r="BT452" s="21"/>
      <c r="BU452" s="6"/>
      <c r="BV452" s="6"/>
      <c r="BW452" s="6"/>
      <c r="BX452" s="6"/>
      <c r="BY452" s="21"/>
      <c r="BZ452" s="21"/>
      <c r="CA452" s="21"/>
      <c r="CB452" s="21"/>
      <c r="EI452" s="21"/>
      <c r="EJ452" s="21"/>
      <c r="EK452" s="21"/>
      <c r="EL452" s="21"/>
      <c r="EM452" s="6"/>
      <c r="EN452" s="6"/>
      <c r="EO452" s="6"/>
      <c r="EP452" s="6"/>
      <c r="EQ452" s="21"/>
      <c r="ER452" s="21"/>
      <c r="ES452" s="21"/>
      <c r="ET452" s="21"/>
    </row>
    <row r="453" spans="65:150" s="18" customFormat="1" x14ac:dyDescent="0.25">
      <c r="BM453" s="8"/>
      <c r="BN453" s="8"/>
      <c r="BO453" s="8"/>
      <c r="BP453" s="8"/>
      <c r="BQ453" s="21"/>
      <c r="BR453" s="21"/>
      <c r="BS453" s="21"/>
      <c r="BT453" s="21"/>
      <c r="BU453" s="6"/>
      <c r="BV453" s="6"/>
      <c r="BW453" s="6"/>
      <c r="BX453" s="6"/>
      <c r="BY453" s="21"/>
      <c r="BZ453" s="21"/>
      <c r="CA453" s="21"/>
      <c r="CB453" s="21"/>
      <c r="EI453" s="21"/>
      <c r="EJ453" s="21"/>
      <c r="EK453" s="21"/>
      <c r="EL453" s="21"/>
      <c r="EM453" s="6"/>
      <c r="EN453" s="6"/>
      <c r="EO453" s="6"/>
      <c r="EP453" s="6"/>
      <c r="EQ453" s="21"/>
      <c r="ER453" s="21"/>
      <c r="ES453" s="21"/>
      <c r="ET453" s="21"/>
    </row>
    <row r="454" spans="65:150" s="18" customFormat="1" x14ac:dyDescent="0.25">
      <c r="BM454" s="8"/>
      <c r="BN454" s="8"/>
      <c r="BO454" s="8"/>
      <c r="BP454" s="8"/>
      <c r="BQ454" s="21"/>
      <c r="BR454" s="21"/>
      <c r="BS454" s="21"/>
      <c r="BT454" s="21"/>
      <c r="BU454" s="6"/>
      <c r="BV454" s="6"/>
      <c r="BW454" s="6"/>
      <c r="BX454" s="6"/>
      <c r="BY454" s="21"/>
      <c r="BZ454" s="21"/>
      <c r="CA454" s="21"/>
      <c r="CB454" s="21"/>
      <c r="EI454" s="21"/>
      <c r="EJ454" s="21"/>
      <c r="EK454" s="21"/>
      <c r="EL454" s="21"/>
      <c r="EM454" s="6"/>
      <c r="EN454" s="6"/>
      <c r="EO454" s="6"/>
      <c r="EP454" s="6"/>
      <c r="EQ454" s="21"/>
      <c r="ER454" s="21"/>
      <c r="ES454" s="21"/>
      <c r="ET454" s="21"/>
    </row>
    <row r="455" spans="65:150" s="18" customFormat="1" x14ac:dyDescent="0.25">
      <c r="BM455" s="8"/>
      <c r="BN455" s="8"/>
      <c r="BO455" s="8"/>
      <c r="BP455" s="8"/>
      <c r="BQ455" s="21"/>
      <c r="BR455" s="21"/>
      <c r="BS455" s="21"/>
      <c r="BT455" s="21"/>
      <c r="BU455" s="6"/>
      <c r="BV455" s="6"/>
      <c r="BW455" s="6"/>
      <c r="BX455" s="6"/>
      <c r="BY455" s="21"/>
      <c r="BZ455" s="21"/>
      <c r="CA455" s="21"/>
      <c r="CB455" s="21"/>
      <c r="EI455" s="21"/>
      <c r="EJ455" s="21"/>
      <c r="EK455" s="21"/>
      <c r="EL455" s="21"/>
      <c r="EM455" s="6"/>
      <c r="EN455" s="6"/>
      <c r="EO455" s="6"/>
      <c r="EP455" s="6"/>
      <c r="EQ455" s="21"/>
      <c r="ER455" s="21"/>
      <c r="ES455" s="21"/>
      <c r="ET455" s="21"/>
    </row>
    <row r="456" spans="65:150" s="18" customFormat="1" x14ac:dyDescent="0.25">
      <c r="BM456" s="8"/>
      <c r="BN456" s="8"/>
      <c r="BO456" s="8"/>
      <c r="BP456" s="8"/>
      <c r="BQ456" s="21"/>
      <c r="BR456" s="21"/>
      <c r="BS456" s="21"/>
      <c r="BT456" s="21"/>
      <c r="BU456" s="6"/>
      <c r="BV456" s="6"/>
      <c r="BW456" s="6"/>
      <c r="BX456" s="6"/>
      <c r="BY456" s="21"/>
      <c r="BZ456" s="21"/>
      <c r="CA456" s="21"/>
      <c r="CB456" s="21"/>
      <c r="EI456" s="21"/>
      <c r="EJ456" s="21"/>
      <c r="EK456" s="21"/>
      <c r="EL456" s="21"/>
      <c r="EM456" s="6"/>
      <c r="EN456" s="6"/>
      <c r="EO456" s="6"/>
      <c r="EP456" s="6"/>
      <c r="EQ456" s="21"/>
      <c r="ER456" s="21"/>
      <c r="ES456" s="21"/>
      <c r="ET456" s="21"/>
    </row>
    <row r="457" spans="65:150" s="18" customFormat="1" x14ac:dyDescent="0.25">
      <c r="BM457" s="8"/>
      <c r="BN457" s="8"/>
      <c r="BO457" s="8"/>
      <c r="BP457" s="8"/>
      <c r="BQ457" s="21"/>
      <c r="BR457" s="21"/>
      <c r="BS457" s="21"/>
      <c r="BT457" s="21"/>
      <c r="BU457" s="6"/>
      <c r="BV457" s="6"/>
      <c r="BW457" s="6"/>
      <c r="BX457" s="6"/>
      <c r="BY457" s="21"/>
      <c r="BZ457" s="21"/>
      <c r="CA457" s="21"/>
      <c r="CB457" s="21"/>
      <c r="EI457" s="21"/>
      <c r="EJ457" s="21"/>
      <c r="EK457" s="21"/>
      <c r="EL457" s="21"/>
      <c r="EM457" s="6"/>
      <c r="EN457" s="6"/>
      <c r="EO457" s="6"/>
      <c r="EP457" s="6"/>
      <c r="EQ457" s="21"/>
      <c r="ER457" s="21"/>
      <c r="ES457" s="21"/>
      <c r="ET457" s="21"/>
    </row>
    <row r="458" spans="65:150" s="18" customFormat="1" x14ac:dyDescent="0.25">
      <c r="BM458" s="8"/>
      <c r="BN458" s="8"/>
      <c r="BO458" s="8"/>
      <c r="BP458" s="8"/>
      <c r="BQ458" s="21"/>
      <c r="BR458" s="21"/>
      <c r="BS458" s="21"/>
      <c r="BT458" s="21"/>
      <c r="BU458" s="6"/>
      <c r="BV458" s="6"/>
      <c r="BW458" s="6"/>
      <c r="BX458" s="6"/>
      <c r="BY458" s="21"/>
      <c r="BZ458" s="21"/>
      <c r="CA458" s="21"/>
      <c r="CB458" s="21"/>
      <c r="EI458" s="21"/>
      <c r="EJ458" s="21"/>
      <c r="EK458" s="21"/>
      <c r="EL458" s="21"/>
      <c r="EM458" s="6"/>
      <c r="EN458" s="6"/>
      <c r="EO458" s="6"/>
      <c r="EP458" s="6"/>
      <c r="EQ458" s="21"/>
      <c r="ER458" s="21"/>
      <c r="ES458" s="21"/>
      <c r="ET458" s="21"/>
    </row>
    <row r="459" spans="65:150" s="18" customFormat="1" x14ac:dyDescent="0.25">
      <c r="BM459" s="8"/>
      <c r="BN459" s="8"/>
      <c r="BO459" s="8"/>
      <c r="BP459" s="8"/>
      <c r="BQ459" s="21"/>
      <c r="BR459" s="21"/>
      <c r="BS459" s="21"/>
      <c r="BT459" s="21"/>
      <c r="BU459" s="6"/>
      <c r="BV459" s="6"/>
      <c r="BW459" s="6"/>
      <c r="BX459" s="6"/>
      <c r="BY459" s="21"/>
      <c r="BZ459" s="21"/>
      <c r="CA459" s="21"/>
      <c r="CB459" s="21"/>
      <c r="EI459" s="21"/>
      <c r="EJ459" s="21"/>
      <c r="EK459" s="21"/>
      <c r="EL459" s="21"/>
      <c r="EM459" s="6"/>
      <c r="EN459" s="6"/>
      <c r="EO459" s="6"/>
      <c r="EP459" s="6"/>
      <c r="EQ459" s="21"/>
      <c r="ER459" s="21"/>
      <c r="ES459" s="21"/>
      <c r="ET459" s="21"/>
    </row>
    <row r="460" spans="65:150" s="18" customFormat="1" x14ac:dyDescent="0.25">
      <c r="BM460" s="8"/>
      <c r="BN460" s="8"/>
      <c r="BO460" s="8"/>
      <c r="BP460" s="8"/>
      <c r="BQ460" s="21"/>
      <c r="BR460" s="21"/>
      <c r="BS460" s="21"/>
      <c r="BT460" s="21"/>
      <c r="BU460" s="6"/>
      <c r="BV460" s="6"/>
      <c r="BW460" s="6"/>
      <c r="BX460" s="6"/>
      <c r="BY460" s="21"/>
      <c r="BZ460" s="21"/>
      <c r="CA460" s="21"/>
      <c r="CB460" s="21"/>
      <c r="EI460" s="21"/>
      <c r="EJ460" s="21"/>
      <c r="EK460" s="21"/>
      <c r="EL460" s="21"/>
      <c r="EM460" s="6"/>
      <c r="EN460" s="6"/>
      <c r="EO460" s="6"/>
      <c r="EP460" s="6"/>
      <c r="EQ460" s="21"/>
      <c r="ER460" s="21"/>
      <c r="ES460" s="21"/>
      <c r="ET460" s="21"/>
    </row>
    <row r="461" spans="65:150" s="18" customFormat="1" x14ac:dyDescent="0.25">
      <c r="BM461" s="8"/>
      <c r="BN461" s="8"/>
      <c r="BO461" s="8"/>
      <c r="BP461" s="8"/>
      <c r="BQ461" s="21"/>
      <c r="BR461" s="21"/>
      <c r="BS461" s="21"/>
      <c r="BT461" s="21"/>
      <c r="BU461" s="6"/>
      <c r="BV461" s="6"/>
      <c r="BW461" s="6"/>
      <c r="BX461" s="6"/>
      <c r="BY461" s="21"/>
      <c r="BZ461" s="21"/>
      <c r="CA461" s="21"/>
      <c r="CB461" s="21"/>
      <c r="EI461" s="21"/>
      <c r="EJ461" s="21"/>
      <c r="EK461" s="21"/>
      <c r="EL461" s="21"/>
      <c r="EM461" s="6"/>
      <c r="EN461" s="6"/>
      <c r="EO461" s="6"/>
      <c r="EP461" s="6"/>
      <c r="EQ461" s="21"/>
      <c r="ER461" s="21"/>
      <c r="ES461" s="21"/>
      <c r="ET461" s="21"/>
    </row>
    <row r="462" spans="65:150" s="18" customFormat="1" x14ac:dyDescent="0.25">
      <c r="BM462" s="8"/>
      <c r="BN462" s="8"/>
      <c r="BO462" s="8"/>
      <c r="BP462" s="8"/>
      <c r="BQ462" s="21"/>
      <c r="BR462" s="21"/>
      <c r="BS462" s="21"/>
      <c r="BT462" s="21"/>
      <c r="BU462" s="6"/>
      <c r="BV462" s="6"/>
      <c r="BW462" s="6"/>
      <c r="BX462" s="6"/>
      <c r="BY462" s="21"/>
      <c r="BZ462" s="21"/>
      <c r="CA462" s="21"/>
      <c r="CB462" s="21"/>
      <c r="EI462" s="21"/>
      <c r="EJ462" s="21"/>
      <c r="EK462" s="21"/>
      <c r="EL462" s="21"/>
      <c r="EM462" s="6"/>
      <c r="EN462" s="6"/>
      <c r="EO462" s="6"/>
      <c r="EP462" s="6"/>
      <c r="EQ462" s="21"/>
      <c r="ER462" s="21"/>
      <c r="ES462" s="21"/>
      <c r="ET462" s="21"/>
    </row>
    <row r="463" spans="65:150" s="18" customFormat="1" x14ac:dyDescent="0.25">
      <c r="BM463" s="8"/>
      <c r="BN463" s="8"/>
      <c r="BO463" s="8"/>
      <c r="BP463" s="8"/>
      <c r="BQ463" s="21"/>
      <c r="BR463" s="21"/>
      <c r="BS463" s="21"/>
      <c r="BT463" s="21"/>
      <c r="BU463" s="6"/>
      <c r="BV463" s="6"/>
      <c r="BW463" s="6"/>
      <c r="BX463" s="6"/>
      <c r="BY463" s="21"/>
      <c r="BZ463" s="21"/>
      <c r="CA463" s="21"/>
      <c r="CB463" s="21"/>
      <c r="EI463" s="21"/>
      <c r="EJ463" s="21"/>
      <c r="EK463" s="21"/>
      <c r="EL463" s="21"/>
      <c r="EM463" s="6"/>
      <c r="EN463" s="6"/>
      <c r="EO463" s="6"/>
      <c r="EP463" s="6"/>
      <c r="EQ463" s="21"/>
      <c r="ER463" s="21"/>
      <c r="ES463" s="21"/>
      <c r="ET463" s="21"/>
    </row>
    <row r="464" spans="65:150" s="18" customFormat="1" x14ac:dyDescent="0.25">
      <c r="BM464" s="8"/>
      <c r="BN464" s="8"/>
      <c r="BO464" s="8"/>
      <c r="BP464" s="8"/>
      <c r="BQ464" s="21"/>
      <c r="BR464" s="21"/>
      <c r="BS464" s="21"/>
      <c r="BT464" s="21"/>
      <c r="BU464" s="6"/>
      <c r="BV464" s="6"/>
      <c r="BW464" s="6"/>
      <c r="BX464" s="6"/>
      <c r="BY464" s="21"/>
      <c r="BZ464" s="21"/>
      <c r="CA464" s="21"/>
      <c r="CB464" s="21"/>
      <c r="EI464" s="21"/>
      <c r="EJ464" s="21"/>
      <c r="EK464" s="21"/>
      <c r="EL464" s="21"/>
      <c r="EM464" s="6"/>
      <c r="EN464" s="6"/>
      <c r="EO464" s="6"/>
      <c r="EP464" s="6"/>
      <c r="EQ464" s="21"/>
      <c r="ER464" s="21"/>
      <c r="ES464" s="21"/>
      <c r="ET464" s="21"/>
    </row>
    <row r="465" spans="65:150" s="18" customFormat="1" x14ac:dyDescent="0.25">
      <c r="BM465" s="8"/>
      <c r="BN465" s="8"/>
      <c r="BO465" s="8"/>
      <c r="BP465" s="8"/>
      <c r="BQ465" s="21"/>
      <c r="BR465" s="21"/>
      <c r="BS465" s="21"/>
      <c r="BT465" s="21"/>
      <c r="BU465" s="6"/>
      <c r="BV465" s="6"/>
      <c r="BW465" s="6"/>
      <c r="BX465" s="6"/>
      <c r="BY465" s="21"/>
      <c r="BZ465" s="21"/>
      <c r="CA465" s="21"/>
      <c r="CB465" s="21"/>
      <c r="EI465" s="21"/>
      <c r="EJ465" s="21"/>
      <c r="EK465" s="21"/>
      <c r="EL465" s="21"/>
      <c r="EM465" s="6"/>
      <c r="EN465" s="6"/>
      <c r="EO465" s="6"/>
      <c r="EP465" s="6"/>
      <c r="EQ465" s="21"/>
      <c r="ER465" s="21"/>
      <c r="ES465" s="21"/>
      <c r="ET465" s="21"/>
    </row>
    <row r="466" spans="65:150" s="18" customFormat="1" x14ac:dyDescent="0.25">
      <c r="BM466" s="8"/>
      <c r="BN466" s="8"/>
      <c r="BO466" s="8"/>
      <c r="BP466" s="8"/>
      <c r="BQ466" s="21"/>
      <c r="BR466" s="21"/>
      <c r="BS466" s="21"/>
      <c r="BT466" s="21"/>
      <c r="BU466" s="6"/>
      <c r="BV466" s="6"/>
      <c r="BW466" s="6"/>
      <c r="BX466" s="6"/>
      <c r="BY466" s="21"/>
      <c r="BZ466" s="21"/>
      <c r="CA466" s="21"/>
      <c r="CB466" s="21"/>
      <c r="EI466" s="21"/>
      <c r="EJ466" s="21"/>
      <c r="EK466" s="21"/>
      <c r="EL466" s="21"/>
      <c r="EM466" s="6"/>
      <c r="EN466" s="6"/>
      <c r="EO466" s="6"/>
      <c r="EP466" s="6"/>
      <c r="EQ466" s="21"/>
      <c r="ER466" s="21"/>
      <c r="ES466" s="21"/>
      <c r="ET466" s="21"/>
    </row>
    <row r="467" spans="65:150" s="18" customFormat="1" x14ac:dyDescent="0.25">
      <c r="BM467" s="8"/>
      <c r="BN467" s="8"/>
      <c r="BO467" s="8"/>
      <c r="BP467" s="8"/>
      <c r="BQ467" s="21"/>
      <c r="BR467" s="21"/>
      <c r="BS467" s="21"/>
      <c r="BT467" s="21"/>
      <c r="BU467" s="6"/>
      <c r="BV467" s="6"/>
      <c r="BW467" s="6"/>
      <c r="BX467" s="6"/>
      <c r="BY467" s="21"/>
      <c r="BZ467" s="21"/>
      <c r="CA467" s="21"/>
      <c r="CB467" s="21"/>
      <c r="EI467" s="21"/>
      <c r="EJ467" s="21"/>
      <c r="EK467" s="21"/>
      <c r="EL467" s="21"/>
      <c r="EM467" s="6"/>
      <c r="EN467" s="6"/>
      <c r="EO467" s="6"/>
      <c r="EP467" s="6"/>
      <c r="EQ467" s="21"/>
      <c r="ER467" s="21"/>
      <c r="ES467" s="21"/>
      <c r="ET467" s="21"/>
    </row>
    <row r="468" spans="65:150" s="18" customFormat="1" x14ac:dyDescent="0.25">
      <c r="BM468" s="8"/>
      <c r="BN468" s="8"/>
      <c r="BO468" s="8"/>
      <c r="BP468" s="8"/>
      <c r="BQ468" s="21"/>
      <c r="BR468" s="21"/>
      <c r="BS468" s="21"/>
      <c r="BT468" s="21"/>
      <c r="BU468" s="6"/>
      <c r="BV468" s="6"/>
      <c r="BW468" s="6"/>
      <c r="BX468" s="6"/>
      <c r="BY468" s="21"/>
      <c r="BZ468" s="21"/>
      <c r="CA468" s="21"/>
      <c r="CB468" s="21"/>
      <c r="EI468" s="21"/>
      <c r="EJ468" s="21"/>
      <c r="EK468" s="21"/>
      <c r="EL468" s="21"/>
      <c r="EM468" s="6"/>
      <c r="EN468" s="6"/>
      <c r="EO468" s="6"/>
      <c r="EP468" s="6"/>
      <c r="EQ468" s="21"/>
      <c r="ER468" s="21"/>
      <c r="ES468" s="21"/>
      <c r="ET468" s="21"/>
    </row>
    <row r="469" spans="65:150" s="18" customFormat="1" x14ac:dyDescent="0.25">
      <c r="BM469" s="8"/>
      <c r="BN469" s="8"/>
      <c r="BO469" s="8"/>
      <c r="BP469" s="8"/>
      <c r="BQ469" s="21"/>
      <c r="BR469" s="21"/>
      <c r="BS469" s="21"/>
      <c r="BT469" s="21"/>
      <c r="BU469" s="6"/>
      <c r="BV469" s="6"/>
      <c r="BW469" s="6"/>
      <c r="BX469" s="6"/>
      <c r="BY469" s="21"/>
      <c r="BZ469" s="21"/>
      <c r="CA469" s="21"/>
      <c r="CB469" s="21"/>
      <c r="EI469" s="21"/>
      <c r="EJ469" s="21"/>
      <c r="EK469" s="21"/>
      <c r="EL469" s="21"/>
      <c r="EM469" s="6"/>
      <c r="EN469" s="6"/>
      <c r="EO469" s="6"/>
      <c r="EP469" s="6"/>
      <c r="EQ469" s="21"/>
      <c r="ER469" s="21"/>
      <c r="ES469" s="21"/>
      <c r="ET469" s="21"/>
    </row>
    <row r="470" spans="65:150" s="18" customFormat="1" x14ac:dyDescent="0.25">
      <c r="BM470" s="8"/>
      <c r="BN470" s="8"/>
      <c r="BO470" s="8"/>
      <c r="BP470" s="8"/>
      <c r="BQ470" s="21"/>
      <c r="BR470" s="21"/>
      <c r="BS470" s="21"/>
      <c r="BT470" s="21"/>
      <c r="BU470" s="6"/>
      <c r="BV470" s="6"/>
      <c r="BW470" s="6"/>
      <c r="BX470" s="6"/>
      <c r="BY470" s="21"/>
      <c r="BZ470" s="21"/>
      <c r="CA470" s="21"/>
      <c r="CB470" s="21"/>
      <c r="EI470" s="21"/>
      <c r="EJ470" s="21"/>
      <c r="EK470" s="21"/>
      <c r="EL470" s="21"/>
      <c r="EM470" s="6"/>
      <c r="EN470" s="6"/>
      <c r="EO470" s="6"/>
      <c r="EP470" s="6"/>
      <c r="EQ470" s="21"/>
      <c r="ER470" s="21"/>
      <c r="ES470" s="21"/>
      <c r="ET470" s="21"/>
    </row>
    <row r="471" spans="65:150" s="18" customFormat="1" x14ac:dyDescent="0.25">
      <c r="BM471" s="8"/>
      <c r="BN471" s="8"/>
      <c r="BO471" s="8"/>
      <c r="BP471" s="8"/>
      <c r="BQ471" s="21"/>
      <c r="BR471" s="21"/>
      <c r="BS471" s="21"/>
      <c r="BT471" s="21"/>
      <c r="BU471" s="6"/>
      <c r="BV471" s="6"/>
      <c r="BW471" s="6"/>
      <c r="BX471" s="6"/>
      <c r="BY471" s="21"/>
      <c r="BZ471" s="21"/>
      <c r="CA471" s="21"/>
      <c r="CB471" s="21"/>
      <c r="EI471" s="21"/>
      <c r="EJ471" s="21"/>
      <c r="EK471" s="21"/>
      <c r="EL471" s="21"/>
      <c r="EM471" s="6"/>
      <c r="EN471" s="6"/>
      <c r="EO471" s="6"/>
      <c r="EP471" s="6"/>
      <c r="EQ471" s="21"/>
      <c r="ER471" s="21"/>
      <c r="ES471" s="21"/>
      <c r="ET471" s="21"/>
    </row>
    <row r="472" spans="65:150" s="18" customFormat="1" x14ac:dyDescent="0.25">
      <c r="BM472" s="8"/>
      <c r="BN472" s="8"/>
      <c r="BO472" s="8"/>
      <c r="BP472" s="8"/>
      <c r="BQ472" s="21"/>
      <c r="BR472" s="21"/>
      <c r="BS472" s="21"/>
      <c r="BT472" s="21"/>
      <c r="BU472" s="6"/>
      <c r="BV472" s="6"/>
      <c r="BW472" s="6"/>
      <c r="BX472" s="6"/>
      <c r="BY472" s="21"/>
      <c r="BZ472" s="21"/>
      <c r="CA472" s="21"/>
      <c r="CB472" s="21"/>
      <c r="EI472" s="21"/>
      <c r="EJ472" s="21"/>
      <c r="EK472" s="21"/>
      <c r="EL472" s="21"/>
      <c r="EM472" s="6"/>
      <c r="EN472" s="6"/>
      <c r="EO472" s="6"/>
      <c r="EP472" s="6"/>
      <c r="EQ472" s="21"/>
      <c r="ER472" s="21"/>
      <c r="ES472" s="21"/>
      <c r="ET472" s="21"/>
    </row>
    <row r="473" spans="65:150" s="18" customFormat="1" x14ac:dyDescent="0.25">
      <c r="BM473" s="8"/>
      <c r="BN473" s="8"/>
      <c r="BO473" s="8"/>
      <c r="BP473" s="8"/>
      <c r="BQ473" s="21"/>
      <c r="BR473" s="21"/>
      <c r="BS473" s="21"/>
      <c r="BT473" s="21"/>
      <c r="BU473" s="6"/>
      <c r="BV473" s="6"/>
      <c r="BW473" s="6"/>
      <c r="BX473" s="6"/>
      <c r="BY473" s="21"/>
      <c r="BZ473" s="21"/>
      <c r="CA473" s="21"/>
      <c r="CB473" s="21"/>
      <c r="EI473" s="21"/>
      <c r="EJ473" s="21"/>
      <c r="EK473" s="21"/>
      <c r="EL473" s="21"/>
      <c r="EM473" s="6"/>
      <c r="EN473" s="6"/>
      <c r="EO473" s="6"/>
      <c r="EP473" s="6"/>
      <c r="EQ473" s="21"/>
      <c r="ER473" s="21"/>
      <c r="ES473" s="21"/>
      <c r="ET473" s="21"/>
    </row>
    <row r="474" spans="65:150" s="18" customFormat="1" x14ac:dyDescent="0.25">
      <c r="BM474" s="8"/>
      <c r="BN474" s="8"/>
      <c r="BO474" s="8"/>
      <c r="BP474" s="8"/>
      <c r="BQ474" s="21"/>
      <c r="BR474" s="21"/>
      <c r="BS474" s="21"/>
      <c r="BT474" s="21"/>
      <c r="BU474" s="6"/>
      <c r="BV474" s="6"/>
      <c r="BW474" s="6"/>
      <c r="BX474" s="6"/>
      <c r="BY474" s="21"/>
      <c r="BZ474" s="21"/>
      <c r="CA474" s="21"/>
      <c r="CB474" s="21"/>
      <c r="EI474" s="21"/>
      <c r="EJ474" s="21"/>
      <c r="EK474" s="21"/>
      <c r="EL474" s="21"/>
      <c r="EM474" s="6"/>
      <c r="EN474" s="6"/>
      <c r="EO474" s="6"/>
      <c r="EP474" s="6"/>
      <c r="EQ474" s="21"/>
      <c r="ER474" s="21"/>
      <c r="ES474" s="21"/>
      <c r="ET474" s="21"/>
    </row>
    <row r="475" spans="65:150" s="18" customFormat="1" x14ac:dyDescent="0.25">
      <c r="BM475" s="8"/>
      <c r="BN475" s="8"/>
      <c r="BO475" s="8"/>
      <c r="BP475" s="8"/>
      <c r="BQ475" s="21"/>
      <c r="BR475" s="21"/>
      <c r="BS475" s="21"/>
      <c r="BT475" s="21"/>
      <c r="BU475" s="6"/>
      <c r="BV475" s="6"/>
      <c r="BW475" s="6"/>
      <c r="BX475" s="6"/>
      <c r="BY475" s="21"/>
      <c r="BZ475" s="21"/>
      <c r="CA475" s="21"/>
      <c r="CB475" s="21"/>
      <c r="EI475" s="21"/>
      <c r="EJ475" s="21"/>
      <c r="EK475" s="21"/>
      <c r="EL475" s="21"/>
      <c r="EM475" s="6"/>
      <c r="EN475" s="6"/>
      <c r="EO475" s="6"/>
      <c r="EP475" s="6"/>
      <c r="EQ475" s="21"/>
      <c r="ER475" s="21"/>
      <c r="ES475" s="21"/>
      <c r="ET475" s="21"/>
    </row>
    <row r="476" spans="65:150" s="18" customFormat="1" x14ac:dyDescent="0.25">
      <c r="BM476" s="8"/>
      <c r="BN476" s="8"/>
      <c r="BO476" s="8"/>
      <c r="BP476" s="8"/>
      <c r="BQ476" s="21"/>
      <c r="BR476" s="21"/>
      <c r="BS476" s="21"/>
      <c r="BT476" s="21"/>
      <c r="BU476" s="6"/>
      <c r="BV476" s="6"/>
      <c r="BW476" s="6"/>
      <c r="BX476" s="6"/>
      <c r="BY476" s="21"/>
      <c r="BZ476" s="21"/>
      <c r="CA476" s="21"/>
      <c r="CB476" s="21"/>
      <c r="EI476" s="21"/>
      <c r="EJ476" s="21"/>
      <c r="EK476" s="21"/>
      <c r="EL476" s="21"/>
      <c r="EM476" s="6"/>
      <c r="EN476" s="6"/>
      <c r="EO476" s="6"/>
      <c r="EP476" s="6"/>
      <c r="EQ476" s="21"/>
      <c r="ER476" s="21"/>
      <c r="ES476" s="21"/>
      <c r="ET476" s="21"/>
    </row>
    <row r="477" spans="65:150" s="18" customFormat="1" x14ac:dyDescent="0.25">
      <c r="BM477" s="8"/>
      <c r="BN477" s="8"/>
      <c r="BO477" s="8"/>
      <c r="BP477" s="8"/>
      <c r="BQ477" s="21"/>
      <c r="BR477" s="21"/>
      <c r="BS477" s="21"/>
      <c r="BT477" s="21"/>
      <c r="BU477" s="6"/>
      <c r="BV477" s="6"/>
      <c r="BW477" s="6"/>
      <c r="BX477" s="6"/>
      <c r="BY477" s="21"/>
      <c r="BZ477" s="21"/>
      <c r="CA477" s="21"/>
      <c r="CB477" s="21"/>
      <c r="EI477" s="21"/>
      <c r="EJ477" s="21"/>
      <c r="EK477" s="21"/>
      <c r="EL477" s="21"/>
      <c r="EM477" s="6"/>
      <c r="EN477" s="6"/>
      <c r="EO477" s="6"/>
      <c r="EP477" s="6"/>
      <c r="EQ477" s="21"/>
      <c r="ER477" s="21"/>
      <c r="ES477" s="21"/>
      <c r="ET477" s="21"/>
    </row>
    <row r="478" spans="65:150" s="18" customFormat="1" x14ac:dyDescent="0.25">
      <c r="BM478" s="8"/>
      <c r="BN478" s="8"/>
      <c r="BO478" s="8"/>
      <c r="BP478" s="8"/>
      <c r="BQ478" s="21"/>
      <c r="BR478" s="21"/>
      <c r="BS478" s="21"/>
      <c r="BT478" s="21"/>
      <c r="BU478" s="6"/>
      <c r="BV478" s="6"/>
      <c r="BW478" s="6"/>
      <c r="BX478" s="6"/>
      <c r="BY478" s="21"/>
      <c r="BZ478" s="21"/>
      <c r="CA478" s="21"/>
      <c r="CB478" s="21"/>
      <c r="EI478" s="21"/>
      <c r="EJ478" s="21"/>
      <c r="EK478" s="21"/>
      <c r="EL478" s="21"/>
      <c r="EM478" s="6"/>
      <c r="EN478" s="6"/>
      <c r="EO478" s="6"/>
      <c r="EP478" s="6"/>
      <c r="EQ478" s="21"/>
      <c r="ER478" s="21"/>
      <c r="ES478" s="21"/>
      <c r="ET478" s="21"/>
    </row>
    <row r="479" spans="65:150" s="18" customFormat="1" x14ac:dyDescent="0.25">
      <c r="BM479" s="8"/>
      <c r="BN479" s="8"/>
      <c r="BO479" s="8"/>
      <c r="BP479" s="8"/>
      <c r="BQ479" s="21"/>
      <c r="BR479" s="21"/>
      <c r="BS479" s="21"/>
      <c r="BT479" s="21"/>
      <c r="BU479" s="6"/>
      <c r="BV479" s="6"/>
      <c r="BW479" s="6"/>
      <c r="BX479" s="6"/>
      <c r="BY479" s="21"/>
      <c r="BZ479" s="21"/>
      <c r="CA479" s="21"/>
      <c r="CB479" s="21"/>
      <c r="EI479" s="21"/>
      <c r="EJ479" s="21"/>
      <c r="EK479" s="21"/>
      <c r="EL479" s="21"/>
      <c r="EM479" s="6"/>
      <c r="EN479" s="6"/>
      <c r="EO479" s="6"/>
      <c r="EP479" s="6"/>
      <c r="EQ479" s="21"/>
      <c r="ER479" s="21"/>
      <c r="ES479" s="21"/>
      <c r="ET479" s="21"/>
    </row>
    <row r="480" spans="65:150" s="18" customFormat="1" x14ac:dyDescent="0.25">
      <c r="BM480" s="8"/>
      <c r="BN480" s="8"/>
      <c r="BO480" s="8"/>
      <c r="BP480" s="8"/>
      <c r="BQ480" s="21"/>
      <c r="BR480" s="21"/>
      <c r="BS480" s="21"/>
      <c r="BT480" s="21"/>
      <c r="BU480" s="6"/>
      <c r="BV480" s="6"/>
      <c r="BW480" s="6"/>
      <c r="BX480" s="6"/>
      <c r="BY480" s="21"/>
      <c r="BZ480" s="21"/>
      <c r="CA480" s="21"/>
      <c r="CB480" s="21"/>
      <c r="EI480" s="21"/>
      <c r="EJ480" s="21"/>
      <c r="EK480" s="21"/>
      <c r="EL480" s="21"/>
      <c r="EM480" s="6"/>
      <c r="EN480" s="6"/>
      <c r="EO480" s="6"/>
      <c r="EP480" s="6"/>
      <c r="EQ480" s="21"/>
      <c r="ER480" s="21"/>
      <c r="ES480" s="21"/>
      <c r="ET480" s="21"/>
    </row>
    <row r="481" spans="65:150" s="18" customFormat="1" x14ac:dyDescent="0.25">
      <c r="BM481" s="8"/>
      <c r="BN481" s="8"/>
      <c r="BO481" s="8"/>
      <c r="BP481" s="8"/>
      <c r="BQ481" s="21"/>
      <c r="BR481" s="21"/>
      <c r="BS481" s="21"/>
      <c r="BT481" s="21"/>
      <c r="BU481" s="6"/>
      <c r="BV481" s="6"/>
      <c r="BW481" s="6"/>
      <c r="BX481" s="6"/>
      <c r="BY481" s="21"/>
      <c r="BZ481" s="21"/>
      <c r="CA481" s="21"/>
      <c r="CB481" s="21"/>
      <c r="EI481" s="21"/>
      <c r="EJ481" s="21"/>
      <c r="EK481" s="21"/>
      <c r="EL481" s="21"/>
      <c r="EM481" s="6"/>
      <c r="EN481" s="6"/>
      <c r="EO481" s="6"/>
      <c r="EP481" s="6"/>
      <c r="EQ481" s="21"/>
      <c r="ER481" s="21"/>
      <c r="ES481" s="21"/>
      <c r="ET481" s="21"/>
    </row>
    <row r="482" spans="65:150" s="18" customFormat="1" x14ac:dyDescent="0.25">
      <c r="BM482" s="8"/>
      <c r="BN482" s="8"/>
      <c r="BO482" s="8"/>
      <c r="BP482" s="8"/>
      <c r="BQ482" s="21"/>
      <c r="BR482" s="21"/>
      <c r="BS482" s="21"/>
      <c r="BT482" s="21"/>
      <c r="BU482" s="6"/>
      <c r="BV482" s="6"/>
      <c r="BW482" s="6"/>
      <c r="BX482" s="6"/>
      <c r="BY482" s="21"/>
      <c r="BZ482" s="21"/>
      <c r="CA482" s="21"/>
      <c r="CB482" s="21"/>
      <c r="EI482" s="21"/>
      <c r="EJ482" s="21"/>
      <c r="EK482" s="21"/>
      <c r="EL482" s="21"/>
      <c r="EM482" s="6"/>
      <c r="EN482" s="6"/>
      <c r="EO482" s="6"/>
      <c r="EP482" s="6"/>
      <c r="EQ482" s="21"/>
      <c r="ER482" s="21"/>
      <c r="ES482" s="21"/>
      <c r="ET482" s="21"/>
    </row>
    <row r="483" spans="65:150" s="18" customFormat="1" x14ac:dyDescent="0.25">
      <c r="BM483" s="8"/>
      <c r="BN483" s="8"/>
      <c r="BO483" s="8"/>
      <c r="BP483" s="8"/>
      <c r="BQ483" s="21"/>
      <c r="BR483" s="21"/>
      <c r="BS483" s="21"/>
      <c r="BT483" s="21"/>
      <c r="BU483" s="6"/>
      <c r="BV483" s="6"/>
      <c r="BW483" s="6"/>
      <c r="BX483" s="6"/>
      <c r="BY483" s="21"/>
      <c r="BZ483" s="21"/>
      <c r="CA483" s="21"/>
      <c r="CB483" s="21"/>
      <c r="EI483" s="21"/>
      <c r="EJ483" s="21"/>
      <c r="EK483" s="21"/>
      <c r="EL483" s="21"/>
      <c r="EM483" s="6"/>
      <c r="EN483" s="6"/>
      <c r="EO483" s="6"/>
      <c r="EP483" s="6"/>
      <c r="EQ483" s="21"/>
      <c r="ER483" s="21"/>
      <c r="ES483" s="21"/>
      <c r="ET483" s="21"/>
    </row>
    <row r="484" spans="65:150" s="18" customFormat="1" x14ac:dyDescent="0.25">
      <c r="BM484" s="8"/>
      <c r="BN484" s="8"/>
      <c r="BO484" s="8"/>
      <c r="BP484" s="8"/>
      <c r="BQ484" s="21"/>
      <c r="BR484" s="21"/>
      <c r="BS484" s="21"/>
      <c r="BT484" s="21"/>
      <c r="BU484" s="6"/>
      <c r="BV484" s="6"/>
      <c r="BW484" s="6"/>
      <c r="BX484" s="6"/>
      <c r="BY484" s="21"/>
      <c r="BZ484" s="21"/>
      <c r="CA484" s="21"/>
      <c r="CB484" s="21"/>
      <c r="EI484" s="21"/>
      <c r="EJ484" s="21"/>
      <c r="EK484" s="21"/>
      <c r="EL484" s="21"/>
      <c r="EM484" s="6"/>
      <c r="EN484" s="6"/>
      <c r="EO484" s="6"/>
      <c r="EP484" s="6"/>
      <c r="EQ484" s="21"/>
      <c r="ER484" s="21"/>
      <c r="ES484" s="21"/>
      <c r="ET484" s="21"/>
    </row>
    <row r="485" spans="65:150" s="18" customFormat="1" x14ac:dyDescent="0.25">
      <c r="BM485" s="8"/>
      <c r="BN485" s="8"/>
      <c r="BO485" s="8"/>
      <c r="BP485" s="8"/>
      <c r="BQ485" s="21"/>
      <c r="BR485" s="21"/>
      <c r="BS485" s="21"/>
      <c r="BT485" s="21"/>
      <c r="BU485" s="6"/>
      <c r="BV485" s="6"/>
      <c r="BW485" s="6"/>
      <c r="BX485" s="6"/>
      <c r="BY485" s="21"/>
      <c r="BZ485" s="21"/>
      <c r="CA485" s="21"/>
      <c r="CB485" s="21"/>
      <c r="EI485" s="21"/>
      <c r="EJ485" s="21"/>
      <c r="EK485" s="21"/>
      <c r="EL485" s="21"/>
      <c r="EM485" s="6"/>
      <c r="EN485" s="6"/>
      <c r="EO485" s="6"/>
      <c r="EP485" s="6"/>
      <c r="EQ485" s="21"/>
      <c r="ER485" s="21"/>
      <c r="ES485" s="21"/>
      <c r="ET485" s="21"/>
    </row>
    <row r="486" spans="65:150" s="18" customFormat="1" x14ac:dyDescent="0.25">
      <c r="BM486" s="8"/>
      <c r="BN486" s="8"/>
      <c r="BO486" s="8"/>
      <c r="BP486" s="8"/>
      <c r="BQ486" s="21"/>
      <c r="BR486" s="21"/>
      <c r="BS486" s="21"/>
      <c r="BT486" s="21"/>
      <c r="BU486" s="6"/>
      <c r="BV486" s="6"/>
      <c r="BW486" s="6"/>
      <c r="BX486" s="6"/>
      <c r="BY486" s="21"/>
      <c r="BZ486" s="21"/>
      <c r="CA486" s="21"/>
      <c r="CB486" s="21"/>
      <c r="EI486" s="21"/>
      <c r="EJ486" s="21"/>
      <c r="EK486" s="21"/>
      <c r="EL486" s="21"/>
      <c r="EM486" s="6"/>
      <c r="EN486" s="6"/>
      <c r="EO486" s="6"/>
      <c r="EP486" s="6"/>
      <c r="EQ486" s="21"/>
      <c r="ER486" s="21"/>
      <c r="ES486" s="21"/>
      <c r="ET486" s="21"/>
    </row>
    <row r="487" spans="65:150" s="18" customFormat="1" x14ac:dyDescent="0.25">
      <c r="BM487" s="8"/>
      <c r="BN487" s="8"/>
      <c r="BO487" s="8"/>
      <c r="BP487" s="8"/>
      <c r="BQ487" s="21"/>
      <c r="BR487" s="21"/>
      <c r="BS487" s="21"/>
      <c r="BT487" s="21"/>
      <c r="BU487" s="6"/>
      <c r="BV487" s="6"/>
      <c r="BW487" s="6"/>
      <c r="BX487" s="6"/>
      <c r="BY487" s="21"/>
      <c r="BZ487" s="21"/>
      <c r="CA487" s="21"/>
      <c r="CB487" s="21"/>
      <c r="EI487" s="21"/>
      <c r="EJ487" s="21"/>
      <c r="EK487" s="21"/>
      <c r="EL487" s="21"/>
      <c r="EM487" s="6"/>
      <c r="EN487" s="6"/>
      <c r="EO487" s="6"/>
      <c r="EP487" s="6"/>
      <c r="EQ487" s="21"/>
      <c r="ER487" s="21"/>
      <c r="ES487" s="21"/>
      <c r="ET487" s="21"/>
    </row>
    <row r="488" spans="65:150" s="18" customFormat="1" x14ac:dyDescent="0.25">
      <c r="BM488" s="8"/>
      <c r="BN488" s="8"/>
      <c r="BO488" s="8"/>
      <c r="BP488" s="8"/>
      <c r="BQ488" s="21"/>
      <c r="BR488" s="21"/>
      <c r="BS488" s="21"/>
      <c r="BT488" s="21"/>
      <c r="BU488" s="6"/>
      <c r="BV488" s="6"/>
      <c r="BW488" s="6"/>
      <c r="BX488" s="6"/>
      <c r="BY488" s="21"/>
      <c r="BZ488" s="21"/>
      <c r="CA488" s="21"/>
      <c r="CB488" s="21"/>
      <c r="EI488" s="21"/>
      <c r="EJ488" s="21"/>
      <c r="EK488" s="21"/>
      <c r="EL488" s="21"/>
      <c r="EM488" s="6"/>
      <c r="EN488" s="6"/>
      <c r="EO488" s="6"/>
      <c r="EP488" s="6"/>
      <c r="EQ488" s="21"/>
      <c r="ER488" s="21"/>
      <c r="ES488" s="21"/>
      <c r="ET488" s="21"/>
    </row>
    <row r="489" spans="65:150" s="18" customFormat="1" x14ac:dyDescent="0.25">
      <c r="BM489" s="8"/>
      <c r="BN489" s="8"/>
      <c r="BO489" s="8"/>
      <c r="BP489" s="8"/>
      <c r="BQ489" s="21"/>
      <c r="BR489" s="21"/>
      <c r="BS489" s="21"/>
      <c r="BT489" s="21"/>
      <c r="BU489" s="6"/>
      <c r="BV489" s="6"/>
      <c r="BW489" s="6"/>
      <c r="BX489" s="6"/>
      <c r="BY489" s="21"/>
      <c r="BZ489" s="21"/>
      <c r="CA489" s="21"/>
      <c r="CB489" s="21"/>
      <c r="EI489" s="21"/>
      <c r="EJ489" s="21"/>
      <c r="EK489" s="21"/>
      <c r="EL489" s="21"/>
      <c r="EM489" s="6"/>
      <c r="EN489" s="6"/>
      <c r="EO489" s="6"/>
      <c r="EP489" s="6"/>
      <c r="EQ489" s="21"/>
      <c r="ER489" s="21"/>
      <c r="ES489" s="21"/>
      <c r="ET489" s="21"/>
    </row>
    <row r="490" spans="65:150" s="18" customFormat="1" x14ac:dyDescent="0.25">
      <c r="BM490" s="8"/>
      <c r="BN490" s="8"/>
      <c r="BO490" s="8"/>
      <c r="BP490" s="8"/>
      <c r="BQ490" s="21"/>
      <c r="BR490" s="21"/>
      <c r="BS490" s="21"/>
      <c r="BT490" s="21"/>
      <c r="BU490" s="6"/>
      <c r="BV490" s="6"/>
      <c r="BW490" s="6"/>
      <c r="BX490" s="6"/>
      <c r="BY490" s="21"/>
      <c r="BZ490" s="21"/>
      <c r="CA490" s="21"/>
      <c r="CB490" s="21"/>
      <c r="EI490" s="21"/>
      <c r="EJ490" s="21"/>
      <c r="EK490" s="21"/>
      <c r="EL490" s="21"/>
      <c r="EM490" s="6"/>
      <c r="EN490" s="6"/>
      <c r="EO490" s="6"/>
      <c r="EP490" s="6"/>
      <c r="EQ490" s="21"/>
      <c r="ER490" s="21"/>
      <c r="ES490" s="21"/>
      <c r="ET490" s="21"/>
    </row>
    <row r="491" spans="65:150" s="18" customFormat="1" x14ac:dyDescent="0.25">
      <c r="BM491" s="8"/>
      <c r="BN491" s="8"/>
      <c r="BO491" s="8"/>
      <c r="BP491" s="8"/>
      <c r="BQ491" s="21"/>
      <c r="BR491" s="21"/>
      <c r="BS491" s="21"/>
      <c r="BT491" s="21"/>
      <c r="BU491" s="6"/>
      <c r="BV491" s="6"/>
      <c r="BW491" s="6"/>
      <c r="BX491" s="6"/>
      <c r="BY491" s="21"/>
      <c r="BZ491" s="21"/>
      <c r="CA491" s="21"/>
      <c r="CB491" s="21"/>
      <c r="EI491" s="21"/>
      <c r="EJ491" s="21"/>
      <c r="EK491" s="21"/>
      <c r="EL491" s="21"/>
      <c r="EM491" s="6"/>
      <c r="EN491" s="6"/>
      <c r="EO491" s="6"/>
      <c r="EP491" s="6"/>
      <c r="EQ491" s="21"/>
      <c r="ER491" s="21"/>
      <c r="ES491" s="21"/>
      <c r="ET491" s="21"/>
    </row>
    <row r="492" spans="65:150" s="18" customFormat="1" x14ac:dyDescent="0.25">
      <c r="BM492" s="8"/>
      <c r="BN492" s="8"/>
      <c r="BO492" s="8"/>
      <c r="BP492" s="8"/>
      <c r="BQ492" s="21"/>
      <c r="BR492" s="21"/>
      <c r="BS492" s="21"/>
      <c r="BT492" s="21"/>
      <c r="BU492" s="6"/>
      <c r="BV492" s="6"/>
      <c r="BW492" s="6"/>
      <c r="BX492" s="6"/>
      <c r="BY492" s="21"/>
      <c r="BZ492" s="21"/>
      <c r="CA492" s="21"/>
      <c r="CB492" s="21"/>
      <c r="EI492" s="21"/>
      <c r="EJ492" s="21"/>
      <c r="EK492" s="21"/>
      <c r="EL492" s="21"/>
      <c r="EM492" s="6"/>
      <c r="EN492" s="6"/>
      <c r="EO492" s="6"/>
      <c r="EP492" s="6"/>
      <c r="EQ492" s="21"/>
      <c r="ER492" s="21"/>
      <c r="ES492" s="21"/>
      <c r="ET492" s="21"/>
    </row>
    <row r="493" spans="65:150" s="18" customFormat="1" x14ac:dyDescent="0.25">
      <c r="BM493" s="8"/>
      <c r="BN493" s="8"/>
      <c r="BO493" s="8"/>
      <c r="BP493" s="8"/>
      <c r="BQ493" s="21"/>
      <c r="BR493" s="21"/>
      <c r="BS493" s="21"/>
      <c r="BT493" s="21"/>
      <c r="BU493" s="6"/>
      <c r="BV493" s="6"/>
      <c r="BW493" s="6"/>
      <c r="BX493" s="6"/>
      <c r="BY493" s="21"/>
      <c r="BZ493" s="21"/>
      <c r="CA493" s="21"/>
      <c r="CB493" s="21"/>
      <c r="EI493" s="21"/>
      <c r="EJ493" s="21"/>
      <c r="EK493" s="21"/>
      <c r="EL493" s="21"/>
      <c r="EM493" s="6"/>
      <c r="EN493" s="6"/>
      <c r="EO493" s="6"/>
      <c r="EP493" s="6"/>
      <c r="EQ493" s="21"/>
      <c r="ER493" s="21"/>
      <c r="ES493" s="21"/>
      <c r="ET493" s="21"/>
    </row>
    <row r="494" spans="65:150" s="18" customFormat="1" x14ac:dyDescent="0.25">
      <c r="BM494" s="8"/>
      <c r="BN494" s="8"/>
      <c r="BO494" s="8"/>
      <c r="BP494" s="8"/>
      <c r="BQ494" s="21"/>
      <c r="BR494" s="21"/>
      <c r="BS494" s="21"/>
      <c r="BT494" s="21"/>
      <c r="BU494" s="6"/>
      <c r="BV494" s="6"/>
      <c r="BW494" s="6"/>
      <c r="BX494" s="6"/>
      <c r="BY494" s="21"/>
      <c r="BZ494" s="21"/>
      <c r="CA494" s="21"/>
      <c r="CB494" s="21"/>
      <c r="EI494" s="21"/>
      <c r="EJ494" s="21"/>
      <c r="EK494" s="21"/>
      <c r="EL494" s="21"/>
      <c r="EM494" s="6"/>
      <c r="EN494" s="6"/>
      <c r="EO494" s="6"/>
      <c r="EP494" s="6"/>
      <c r="EQ494" s="21"/>
      <c r="ER494" s="21"/>
      <c r="ES494" s="21"/>
      <c r="ET494" s="21"/>
    </row>
    <row r="495" spans="65:150" s="18" customFormat="1" x14ac:dyDescent="0.25">
      <c r="BM495" s="8"/>
      <c r="BN495" s="8"/>
      <c r="BO495" s="8"/>
      <c r="BP495" s="8"/>
      <c r="BQ495" s="21"/>
      <c r="BR495" s="21"/>
      <c r="BS495" s="21"/>
      <c r="BT495" s="21"/>
      <c r="BU495" s="6"/>
      <c r="BV495" s="6"/>
      <c r="BW495" s="6"/>
      <c r="BX495" s="6"/>
      <c r="BY495" s="21"/>
      <c r="BZ495" s="21"/>
      <c r="CA495" s="21"/>
      <c r="CB495" s="21"/>
      <c r="EI495" s="21"/>
      <c r="EJ495" s="21"/>
      <c r="EK495" s="21"/>
      <c r="EL495" s="21"/>
      <c r="EM495" s="6"/>
      <c r="EN495" s="6"/>
      <c r="EO495" s="6"/>
      <c r="EP495" s="6"/>
      <c r="EQ495" s="21"/>
      <c r="ER495" s="21"/>
      <c r="ES495" s="21"/>
      <c r="ET495" s="21"/>
    </row>
    <row r="496" spans="65:150" s="18" customFormat="1" x14ac:dyDescent="0.25">
      <c r="BM496" s="8"/>
      <c r="BN496" s="8"/>
      <c r="BO496" s="8"/>
      <c r="BP496" s="8"/>
      <c r="BQ496" s="21"/>
      <c r="BR496" s="21"/>
      <c r="BS496" s="21"/>
      <c r="BT496" s="21"/>
      <c r="BU496" s="6"/>
      <c r="BV496" s="6"/>
      <c r="BW496" s="6"/>
      <c r="BX496" s="6"/>
      <c r="BY496" s="21"/>
      <c r="BZ496" s="21"/>
      <c r="CA496" s="21"/>
      <c r="CB496" s="21"/>
      <c r="EI496" s="21"/>
      <c r="EJ496" s="21"/>
      <c r="EK496" s="21"/>
      <c r="EL496" s="21"/>
      <c r="EM496" s="6"/>
      <c r="EN496" s="6"/>
      <c r="EO496" s="6"/>
      <c r="EP496" s="6"/>
      <c r="EQ496" s="21"/>
      <c r="ER496" s="21"/>
      <c r="ES496" s="21"/>
      <c r="ET496" s="21"/>
    </row>
    <row r="497" spans="65:150" s="18" customFormat="1" x14ac:dyDescent="0.25">
      <c r="BM497" s="8"/>
      <c r="BN497" s="8"/>
      <c r="BO497" s="8"/>
      <c r="BP497" s="8"/>
      <c r="BQ497" s="21"/>
      <c r="BR497" s="21"/>
      <c r="BS497" s="21"/>
      <c r="BT497" s="21"/>
      <c r="BU497" s="6"/>
      <c r="BV497" s="6"/>
      <c r="BW497" s="6"/>
      <c r="BX497" s="6"/>
      <c r="BY497" s="21"/>
      <c r="BZ497" s="21"/>
      <c r="CA497" s="21"/>
      <c r="CB497" s="21"/>
      <c r="EI497" s="21"/>
      <c r="EJ497" s="21"/>
      <c r="EK497" s="21"/>
      <c r="EL497" s="21"/>
      <c r="EM497" s="6"/>
      <c r="EN497" s="6"/>
      <c r="EO497" s="6"/>
      <c r="EP497" s="6"/>
      <c r="EQ497" s="21"/>
      <c r="ER497" s="21"/>
      <c r="ES497" s="21"/>
      <c r="ET497" s="21"/>
    </row>
    <row r="498" spans="65:150" s="18" customFormat="1" x14ac:dyDescent="0.25">
      <c r="BM498" s="8"/>
      <c r="BN498" s="8"/>
      <c r="BO498" s="8"/>
      <c r="BP498" s="8"/>
      <c r="BQ498" s="21"/>
      <c r="BR498" s="21"/>
      <c r="BS498" s="21"/>
      <c r="BT498" s="21"/>
      <c r="BU498" s="6"/>
      <c r="BV498" s="6"/>
      <c r="BW498" s="6"/>
      <c r="BX498" s="6"/>
      <c r="BY498" s="21"/>
      <c r="BZ498" s="21"/>
      <c r="CA498" s="21"/>
      <c r="CB498" s="21"/>
      <c r="EI498" s="21"/>
      <c r="EJ498" s="21"/>
      <c r="EK498" s="21"/>
      <c r="EL498" s="21"/>
      <c r="EM498" s="6"/>
      <c r="EN498" s="6"/>
      <c r="EO498" s="6"/>
      <c r="EP498" s="6"/>
      <c r="EQ498" s="21"/>
      <c r="ER498" s="21"/>
      <c r="ES498" s="21"/>
      <c r="ET498" s="21"/>
    </row>
    <row r="499" spans="65:150" s="18" customFormat="1" x14ac:dyDescent="0.25">
      <c r="BM499" s="8"/>
      <c r="BN499" s="8"/>
      <c r="BO499" s="8"/>
      <c r="BP499" s="8"/>
      <c r="BQ499" s="21"/>
      <c r="BR499" s="21"/>
      <c r="BS499" s="21"/>
      <c r="BT499" s="21"/>
      <c r="BU499" s="6"/>
      <c r="BV499" s="6"/>
      <c r="BW499" s="6"/>
      <c r="BX499" s="6"/>
      <c r="BY499" s="21"/>
      <c r="BZ499" s="21"/>
      <c r="CA499" s="21"/>
      <c r="CB499" s="21"/>
      <c r="EI499" s="21"/>
      <c r="EJ499" s="21"/>
      <c r="EK499" s="21"/>
      <c r="EL499" s="21"/>
      <c r="EM499" s="6"/>
      <c r="EN499" s="6"/>
      <c r="EO499" s="6"/>
      <c r="EP499" s="6"/>
      <c r="EQ499" s="21"/>
      <c r="ER499" s="21"/>
      <c r="ES499" s="21"/>
      <c r="ET499" s="21"/>
    </row>
    <row r="500" spans="65:150" s="18" customFormat="1" x14ac:dyDescent="0.25">
      <c r="BM500" s="8"/>
      <c r="BN500" s="8"/>
      <c r="BO500" s="8"/>
      <c r="BP500" s="8"/>
      <c r="BQ500" s="21"/>
      <c r="BR500" s="21"/>
      <c r="BS500" s="21"/>
      <c r="BT500" s="21"/>
      <c r="BU500" s="6"/>
      <c r="BV500" s="6"/>
      <c r="BW500" s="6"/>
      <c r="BX500" s="6"/>
      <c r="BY500" s="21"/>
      <c r="BZ500" s="21"/>
      <c r="CA500" s="21"/>
      <c r="CB500" s="21"/>
      <c r="EI500" s="21"/>
      <c r="EJ500" s="21"/>
      <c r="EK500" s="21"/>
      <c r="EL500" s="21"/>
      <c r="EM500" s="6"/>
      <c r="EN500" s="6"/>
      <c r="EO500" s="6"/>
      <c r="EP500" s="6"/>
      <c r="EQ500" s="21"/>
      <c r="ER500" s="21"/>
      <c r="ES500" s="21"/>
      <c r="ET500" s="21"/>
    </row>
    <row r="501" spans="65:150" s="18" customFormat="1" x14ac:dyDescent="0.25">
      <c r="BM501" s="8"/>
      <c r="BN501" s="8"/>
      <c r="BO501" s="8"/>
      <c r="BP501" s="8"/>
      <c r="BQ501" s="21"/>
      <c r="BR501" s="21"/>
      <c r="BS501" s="21"/>
      <c r="BT501" s="21"/>
      <c r="BU501" s="6"/>
      <c r="BV501" s="6"/>
      <c r="BW501" s="6"/>
      <c r="BX501" s="6"/>
      <c r="BY501" s="21"/>
      <c r="BZ501" s="21"/>
      <c r="CA501" s="21"/>
      <c r="CB501" s="21"/>
      <c r="EI501" s="21"/>
      <c r="EJ501" s="21"/>
      <c r="EK501" s="21"/>
      <c r="EL501" s="21"/>
      <c r="EM501" s="6"/>
      <c r="EN501" s="6"/>
      <c r="EO501" s="6"/>
      <c r="EP501" s="6"/>
      <c r="EQ501" s="21"/>
      <c r="ER501" s="21"/>
      <c r="ES501" s="21"/>
      <c r="ET501" s="21"/>
    </row>
    <row r="502" spans="65:150" s="18" customFormat="1" x14ac:dyDescent="0.25">
      <c r="BM502" s="8"/>
      <c r="BN502" s="8"/>
      <c r="BO502" s="8"/>
      <c r="BP502" s="8"/>
      <c r="BQ502" s="21"/>
      <c r="BR502" s="21"/>
      <c r="BS502" s="21"/>
      <c r="BT502" s="21"/>
      <c r="BU502" s="6"/>
      <c r="BV502" s="6"/>
      <c r="BW502" s="6"/>
      <c r="BX502" s="6"/>
      <c r="BY502" s="21"/>
      <c r="BZ502" s="21"/>
      <c r="CA502" s="21"/>
      <c r="CB502" s="21"/>
      <c r="EI502" s="21"/>
      <c r="EJ502" s="21"/>
      <c r="EK502" s="21"/>
      <c r="EL502" s="21"/>
      <c r="EM502" s="6"/>
      <c r="EN502" s="6"/>
      <c r="EO502" s="6"/>
      <c r="EP502" s="6"/>
      <c r="EQ502" s="21"/>
      <c r="ER502" s="21"/>
      <c r="ES502" s="21"/>
      <c r="ET502" s="21"/>
    </row>
    <row r="503" spans="65:150" s="18" customFormat="1" x14ac:dyDescent="0.25">
      <c r="BM503" s="8"/>
      <c r="BN503" s="8"/>
      <c r="BO503" s="8"/>
      <c r="BP503" s="8"/>
      <c r="BQ503" s="21"/>
      <c r="BR503" s="21"/>
      <c r="BS503" s="21"/>
      <c r="BT503" s="21"/>
      <c r="BU503" s="6"/>
      <c r="BV503" s="6"/>
      <c r="BW503" s="6"/>
      <c r="BX503" s="6"/>
      <c r="BY503" s="21"/>
      <c r="BZ503" s="21"/>
      <c r="CA503" s="21"/>
      <c r="CB503" s="21"/>
      <c r="EI503" s="21"/>
      <c r="EJ503" s="21"/>
      <c r="EK503" s="21"/>
      <c r="EL503" s="21"/>
      <c r="EM503" s="6"/>
      <c r="EN503" s="6"/>
      <c r="EO503" s="6"/>
      <c r="EP503" s="6"/>
      <c r="EQ503" s="21"/>
      <c r="ER503" s="21"/>
      <c r="ES503" s="21"/>
      <c r="ET503" s="21"/>
    </row>
    <row r="504" spans="65:150" s="18" customFormat="1" x14ac:dyDescent="0.25">
      <c r="BM504" s="8"/>
      <c r="BN504" s="8"/>
      <c r="BO504" s="8"/>
      <c r="BP504" s="8"/>
      <c r="BQ504" s="21"/>
      <c r="BR504" s="21"/>
      <c r="BS504" s="21"/>
      <c r="BT504" s="21"/>
      <c r="BU504" s="6"/>
      <c r="BV504" s="6"/>
      <c r="BW504" s="6"/>
      <c r="BX504" s="6"/>
      <c r="BY504" s="21"/>
      <c r="BZ504" s="21"/>
      <c r="CA504" s="21"/>
      <c r="CB504" s="21"/>
      <c r="EI504" s="21"/>
      <c r="EJ504" s="21"/>
      <c r="EK504" s="21"/>
      <c r="EL504" s="21"/>
      <c r="EM504" s="6"/>
      <c r="EN504" s="6"/>
      <c r="EO504" s="6"/>
      <c r="EP504" s="6"/>
      <c r="EQ504" s="21"/>
      <c r="ER504" s="21"/>
      <c r="ES504" s="21"/>
      <c r="ET504" s="21"/>
    </row>
    <row r="505" spans="65:150" s="18" customFormat="1" x14ac:dyDescent="0.25">
      <c r="BM505" s="8"/>
      <c r="BN505" s="8"/>
      <c r="BO505" s="8"/>
      <c r="BP505" s="8"/>
      <c r="BQ505" s="21"/>
      <c r="BR505" s="21"/>
      <c r="BS505" s="21"/>
      <c r="BT505" s="21"/>
      <c r="BU505" s="6"/>
      <c r="BV505" s="6"/>
      <c r="BW505" s="6"/>
      <c r="BX505" s="6"/>
      <c r="BY505" s="21"/>
      <c r="BZ505" s="21"/>
      <c r="CA505" s="21"/>
      <c r="CB505" s="21"/>
      <c r="EI505" s="21"/>
      <c r="EJ505" s="21"/>
      <c r="EK505" s="21"/>
      <c r="EL505" s="21"/>
      <c r="EM505" s="6"/>
      <c r="EN505" s="6"/>
      <c r="EO505" s="6"/>
      <c r="EP505" s="6"/>
      <c r="EQ505" s="21"/>
      <c r="ER505" s="21"/>
      <c r="ES505" s="21"/>
      <c r="ET505" s="21"/>
    </row>
    <row r="506" spans="65:150" s="18" customFormat="1" x14ac:dyDescent="0.25">
      <c r="BM506" s="8"/>
      <c r="BN506" s="8"/>
      <c r="BO506" s="8"/>
      <c r="BP506" s="8"/>
      <c r="BQ506" s="21"/>
      <c r="BR506" s="21"/>
      <c r="BS506" s="21"/>
      <c r="BT506" s="21"/>
      <c r="BU506" s="6"/>
      <c r="BV506" s="6"/>
      <c r="BW506" s="6"/>
      <c r="BX506" s="6"/>
      <c r="BY506" s="21"/>
      <c r="BZ506" s="21"/>
      <c r="CA506" s="21"/>
      <c r="CB506" s="21"/>
      <c r="EI506" s="21"/>
      <c r="EJ506" s="21"/>
      <c r="EK506" s="21"/>
      <c r="EL506" s="21"/>
      <c r="EM506" s="6"/>
      <c r="EN506" s="6"/>
      <c r="EO506" s="6"/>
      <c r="EP506" s="6"/>
      <c r="EQ506" s="21"/>
      <c r="ER506" s="21"/>
      <c r="ES506" s="21"/>
      <c r="ET506" s="21"/>
    </row>
    <row r="507" spans="65:150" s="18" customFormat="1" x14ac:dyDescent="0.25">
      <c r="BM507" s="8"/>
      <c r="BN507" s="8"/>
      <c r="BO507" s="8"/>
      <c r="BP507" s="8"/>
      <c r="BQ507" s="21"/>
      <c r="BR507" s="21"/>
      <c r="BS507" s="21"/>
      <c r="BT507" s="21"/>
      <c r="BU507" s="6"/>
      <c r="BV507" s="6"/>
      <c r="BW507" s="6"/>
      <c r="BX507" s="6"/>
      <c r="BY507" s="21"/>
      <c r="BZ507" s="21"/>
      <c r="CA507" s="21"/>
      <c r="CB507" s="21"/>
      <c r="EI507" s="21"/>
      <c r="EJ507" s="21"/>
      <c r="EK507" s="21"/>
      <c r="EL507" s="21"/>
      <c r="EM507" s="6"/>
      <c r="EN507" s="6"/>
      <c r="EO507" s="6"/>
      <c r="EP507" s="6"/>
      <c r="EQ507" s="21"/>
      <c r="ER507" s="21"/>
      <c r="ES507" s="21"/>
      <c r="ET507" s="21"/>
    </row>
    <row r="508" spans="65:150" s="18" customFormat="1" x14ac:dyDescent="0.25">
      <c r="BM508" s="8"/>
      <c r="BN508" s="8"/>
      <c r="BO508" s="8"/>
      <c r="BP508" s="8"/>
      <c r="BQ508" s="21"/>
      <c r="BR508" s="21"/>
      <c r="BS508" s="21"/>
      <c r="BT508" s="21"/>
      <c r="BU508" s="6"/>
      <c r="BV508" s="6"/>
      <c r="BW508" s="6"/>
      <c r="BX508" s="6"/>
      <c r="BY508" s="21"/>
      <c r="BZ508" s="21"/>
      <c r="CA508" s="21"/>
      <c r="CB508" s="21"/>
      <c r="EI508" s="21"/>
      <c r="EJ508" s="21"/>
      <c r="EK508" s="21"/>
      <c r="EL508" s="21"/>
      <c r="EM508" s="6"/>
      <c r="EN508" s="6"/>
      <c r="EO508" s="6"/>
      <c r="EP508" s="6"/>
      <c r="EQ508" s="21"/>
      <c r="ER508" s="21"/>
      <c r="ES508" s="21"/>
      <c r="ET508" s="21"/>
    </row>
    <row r="509" spans="65:150" s="18" customFormat="1" x14ac:dyDescent="0.25">
      <c r="BM509" s="8"/>
      <c r="BN509" s="8"/>
      <c r="BO509" s="8"/>
      <c r="BP509" s="8"/>
      <c r="BQ509" s="21"/>
      <c r="BR509" s="21"/>
      <c r="BS509" s="21"/>
      <c r="BT509" s="21"/>
      <c r="BU509" s="6"/>
      <c r="BV509" s="6"/>
      <c r="BW509" s="6"/>
      <c r="BX509" s="6"/>
      <c r="BY509" s="21"/>
      <c r="BZ509" s="21"/>
      <c r="CA509" s="21"/>
      <c r="CB509" s="21"/>
      <c r="EI509" s="21"/>
      <c r="EJ509" s="21"/>
      <c r="EK509" s="21"/>
      <c r="EL509" s="21"/>
      <c r="EM509" s="6"/>
      <c r="EN509" s="6"/>
      <c r="EO509" s="6"/>
      <c r="EP509" s="6"/>
      <c r="EQ509" s="21"/>
      <c r="ER509" s="21"/>
      <c r="ES509" s="21"/>
      <c r="ET509" s="21"/>
    </row>
    <row r="510" spans="65:150" s="18" customFormat="1" x14ac:dyDescent="0.25">
      <c r="BM510" s="8"/>
      <c r="BN510" s="8"/>
      <c r="BO510" s="8"/>
      <c r="BP510" s="8"/>
      <c r="BQ510" s="21"/>
      <c r="BR510" s="21"/>
      <c r="BS510" s="21"/>
      <c r="BT510" s="21"/>
      <c r="BU510" s="6"/>
      <c r="BV510" s="6"/>
      <c r="BW510" s="6"/>
      <c r="BX510" s="6"/>
      <c r="BY510" s="21"/>
      <c r="BZ510" s="21"/>
      <c r="CA510" s="21"/>
      <c r="CB510" s="21"/>
      <c r="EI510" s="21"/>
      <c r="EJ510" s="21"/>
      <c r="EK510" s="21"/>
      <c r="EL510" s="21"/>
      <c r="EM510" s="6"/>
      <c r="EN510" s="6"/>
      <c r="EO510" s="6"/>
      <c r="EP510" s="6"/>
      <c r="EQ510" s="21"/>
      <c r="ER510" s="21"/>
      <c r="ES510" s="21"/>
      <c r="ET510" s="21"/>
    </row>
    <row r="511" spans="65:150" s="18" customFormat="1" x14ac:dyDescent="0.25">
      <c r="BM511" s="8"/>
      <c r="BN511" s="8"/>
      <c r="BO511" s="8"/>
      <c r="BP511" s="8"/>
      <c r="BQ511" s="21"/>
      <c r="BR511" s="21"/>
      <c r="BS511" s="21"/>
      <c r="BT511" s="21"/>
      <c r="BU511" s="6"/>
      <c r="BV511" s="6"/>
      <c r="BW511" s="6"/>
      <c r="BX511" s="6"/>
      <c r="BY511" s="21"/>
      <c r="BZ511" s="21"/>
      <c r="CA511" s="21"/>
      <c r="CB511" s="21"/>
      <c r="EI511" s="21"/>
      <c r="EJ511" s="21"/>
      <c r="EK511" s="21"/>
      <c r="EL511" s="21"/>
      <c r="EM511" s="6"/>
      <c r="EN511" s="6"/>
      <c r="EO511" s="6"/>
      <c r="EP511" s="6"/>
      <c r="EQ511" s="21"/>
      <c r="ER511" s="21"/>
      <c r="ES511" s="21"/>
      <c r="ET511" s="21"/>
    </row>
    <row r="512" spans="65:150" s="18" customFormat="1" x14ac:dyDescent="0.25">
      <c r="BM512" s="8"/>
      <c r="BN512" s="8"/>
      <c r="BO512" s="8"/>
      <c r="BP512" s="8"/>
      <c r="BQ512" s="21"/>
      <c r="BR512" s="21"/>
      <c r="BS512" s="21"/>
      <c r="BT512" s="21"/>
      <c r="BU512" s="6"/>
      <c r="BV512" s="6"/>
      <c r="BW512" s="6"/>
      <c r="BX512" s="6"/>
      <c r="BY512" s="21"/>
      <c r="BZ512" s="21"/>
      <c r="CA512" s="21"/>
      <c r="CB512" s="21"/>
      <c r="EI512" s="21"/>
      <c r="EJ512" s="21"/>
      <c r="EK512" s="21"/>
      <c r="EL512" s="21"/>
      <c r="EM512" s="6"/>
      <c r="EN512" s="6"/>
      <c r="EO512" s="6"/>
      <c r="EP512" s="6"/>
      <c r="EQ512" s="21"/>
      <c r="ER512" s="21"/>
      <c r="ES512" s="21"/>
      <c r="ET512" s="21"/>
    </row>
    <row r="513" spans="65:150" s="18" customFormat="1" x14ac:dyDescent="0.25">
      <c r="BM513" s="8"/>
      <c r="BN513" s="8"/>
      <c r="BO513" s="8"/>
      <c r="BP513" s="8"/>
      <c r="BQ513" s="21"/>
      <c r="BR513" s="21"/>
      <c r="BS513" s="21"/>
      <c r="BT513" s="21"/>
      <c r="BU513" s="6"/>
      <c r="BV513" s="6"/>
      <c r="BW513" s="6"/>
      <c r="BX513" s="6"/>
      <c r="BY513" s="21"/>
      <c r="BZ513" s="21"/>
      <c r="CA513" s="21"/>
      <c r="CB513" s="21"/>
      <c r="EI513" s="21"/>
      <c r="EJ513" s="21"/>
      <c r="EK513" s="21"/>
      <c r="EL513" s="21"/>
      <c r="EM513" s="6"/>
      <c r="EN513" s="6"/>
      <c r="EO513" s="6"/>
      <c r="EP513" s="6"/>
      <c r="EQ513" s="21"/>
      <c r="ER513" s="21"/>
      <c r="ES513" s="21"/>
      <c r="ET513" s="21"/>
    </row>
    <row r="514" spans="65:150" s="18" customFormat="1" x14ac:dyDescent="0.25">
      <c r="BM514" s="8"/>
      <c r="BN514" s="8"/>
      <c r="BO514" s="8"/>
      <c r="BP514" s="8"/>
      <c r="BQ514" s="21"/>
      <c r="BR514" s="21"/>
      <c r="BS514" s="21"/>
      <c r="BT514" s="21"/>
      <c r="BU514" s="6"/>
      <c r="BV514" s="6"/>
      <c r="BW514" s="6"/>
      <c r="BX514" s="6"/>
      <c r="BY514" s="21"/>
      <c r="BZ514" s="21"/>
      <c r="CA514" s="21"/>
      <c r="CB514" s="21"/>
      <c r="EI514" s="21"/>
      <c r="EJ514" s="21"/>
      <c r="EK514" s="21"/>
      <c r="EL514" s="21"/>
      <c r="EM514" s="6"/>
      <c r="EN514" s="6"/>
      <c r="EO514" s="6"/>
      <c r="EP514" s="6"/>
      <c r="EQ514" s="21"/>
      <c r="ER514" s="21"/>
      <c r="ES514" s="21"/>
      <c r="ET514" s="21"/>
    </row>
    <row r="515" spans="65:150" s="18" customFormat="1" x14ac:dyDescent="0.25">
      <c r="BM515" s="8"/>
      <c r="BN515" s="8"/>
      <c r="BO515" s="8"/>
      <c r="BP515" s="8"/>
      <c r="BQ515" s="21"/>
      <c r="BR515" s="21"/>
      <c r="BS515" s="21"/>
      <c r="BT515" s="21"/>
      <c r="BU515" s="6"/>
      <c r="BV515" s="6"/>
      <c r="BW515" s="6"/>
      <c r="BX515" s="6"/>
      <c r="BY515" s="21"/>
      <c r="BZ515" s="21"/>
      <c r="CA515" s="21"/>
      <c r="CB515" s="21"/>
      <c r="EI515" s="21"/>
      <c r="EJ515" s="21"/>
      <c r="EK515" s="21"/>
      <c r="EL515" s="21"/>
      <c r="EM515" s="6"/>
      <c r="EN515" s="6"/>
      <c r="EO515" s="6"/>
      <c r="EP515" s="6"/>
      <c r="EQ515" s="21"/>
      <c r="ER515" s="21"/>
      <c r="ES515" s="21"/>
      <c r="ET515" s="21"/>
    </row>
    <row r="516" spans="65:150" s="18" customFormat="1" x14ac:dyDescent="0.25">
      <c r="BM516" s="8"/>
      <c r="BN516" s="8"/>
      <c r="BO516" s="8"/>
      <c r="BP516" s="8"/>
      <c r="BQ516" s="21"/>
      <c r="BR516" s="21"/>
      <c r="BS516" s="21"/>
      <c r="BT516" s="21"/>
      <c r="BU516" s="6"/>
      <c r="BV516" s="6"/>
      <c r="BW516" s="6"/>
      <c r="BX516" s="6"/>
      <c r="BY516" s="21"/>
      <c r="BZ516" s="21"/>
      <c r="CA516" s="21"/>
      <c r="CB516" s="21"/>
      <c r="EI516" s="21"/>
      <c r="EJ516" s="21"/>
      <c r="EK516" s="21"/>
      <c r="EL516" s="21"/>
      <c r="EM516" s="6"/>
      <c r="EN516" s="6"/>
      <c r="EO516" s="6"/>
      <c r="EP516" s="6"/>
      <c r="EQ516" s="21"/>
      <c r="ER516" s="21"/>
      <c r="ES516" s="21"/>
      <c r="ET516" s="21"/>
    </row>
    <row r="517" spans="65:150" s="18" customFormat="1" x14ac:dyDescent="0.25">
      <c r="BM517" s="8"/>
      <c r="BN517" s="8"/>
      <c r="BO517" s="8"/>
      <c r="BP517" s="8"/>
      <c r="BQ517" s="21"/>
      <c r="BR517" s="21"/>
      <c r="BS517" s="21"/>
      <c r="BT517" s="21"/>
      <c r="BU517" s="6"/>
      <c r="BV517" s="6"/>
      <c r="BW517" s="6"/>
      <c r="BX517" s="6"/>
      <c r="BY517" s="21"/>
      <c r="BZ517" s="21"/>
      <c r="CA517" s="21"/>
      <c r="CB517" s="21"/>
      <c r="EI517" s="21"/>
      <c r="EJ517" s="21"/>
      <c r="EK517" s="21"/>
      <c r="EL517" s="21"/>
      <c r="EM517" s="6"/>
      <c r="EN517" s="6"/>
      <c r="EO517" s="6"/>
      <c r="EP517" s="6"/>
      <c r="EQ517" s="21"/>
      <c r="ER517" s="21"/>
      <c r="ES517" s="21"/>
      <c r="ET517" s="21"/>
    </row>
    <row r="518" spans="65:150" s="18" customFormat="1" x14ac:dyDescent="0.25">
      <c r="BM518" s="8"/>
      <c r="BN518" s="8"/>
      <c r="BO518" s="8"/>
      <c r="BP518" s="8"/>
      <c r="BQ518" s="21"/>
      <c r="BR518" s="21"/>
      <c r="BS518" s="21"/>
      <c r="BT518" s="21"/>
      <c r="BU518" s="6"/>
      <c r="BV518" s="6"/>
      <c r="BW518" s="6"/>
      <c r="BX518" s="6"/>
      <c r="BY518" s="21"/>
      <c r="BZ518" s="21"/>
      <c r="CA518" s="21"/>
      <c r="CB518" s="21"/>
      <c r="EI518" s="21"/>
      <c r="EJ518" s="21"/>
      <c r="EK518" s="21"/>
      <c r="EL518" s="21"/>
      <c r="EM518" s="6"/>
      <c r="EN518" s="6"/>
      <c r="EO518" s="6"/>
      <c r="EP518" s="6"/>
      <c r="EQ518" s="21"/>
      <c r="ER518" s="21"/>
      <c r="ES518" s="21"/>
      <c r="ET518" s="21"/>
    </row>
    <row r="519" spans="65:150" s="18" customFormat="1" x14ac:dyDescent="0.25">
      <c r="BM519" s="8"/>
      <c r="BN519" s="8"/>
      <c r="BO519" s="8"/>
      <c r="BP519" s="8"/>
      <c r="BQ519" s="21"/>
      <c r="BR519" s="21"/>
      <c r="BS519" s="21"/>
      <c r="BT519" s="21"/>
      <c r="BU519" s="6"/>
      <c r="BV519" s="6"/>
      <c r="BW519" s="6"/>
      <c r="BX519" s="6"/>
      <c r="BY519" s="21"/>
      <c r="BZ519" s="21"/>
      <c r="CA519" s="21"/>
      <c r="CB519" s="21"/>
      <c r="EI519" s="21"/>
      <c r="EJ519" s="21"/>
      <c r="EK519" s="21"/>
      <c r="EL519" s="21"/>
      <c r="EM519" s="6"/>
      <c r="EN519" s="6"/>
      <c r="EO519" s="6"/>
      <c r="EP519" s="6"/>
      <c r="EQ519" s="21"/>
      <c r="ER519" s="21"/>
      <c r="ES519" s="21"/>
      <c r="ET519" s="21"/>
    </row>
    <row r="520" spans="65:150" s="18" customFormat="1" x14ac:dyDescent="0.25">
      <c r="BM520" s="8"/>
      <c r="BN520" s="8"/>
      <c r="BO520" s="8"/>
      <c r="BP520" s="8"/>
      <c r="BQ520" s="21"/>
      <c r="BR520" s="21"/>
      <c r="BS520" s="21"/>
      <c r="BT520" s="21"/>
      <c r="BU520" s="6"/>
      <c r="BV520" s="6"/>
      <c r="BW520" s="6"/>
      <c r="BX520" s="6"/>
      <c r="BY520" s="21"/>
      <c r="BZ520" s="21"/>
      <c r="CA520" s="21"/>
      <c r="CB520" s="21"/>
      <c r="EI520" s="21"/>
      <c r="EJ520" s="21"/>
      <c r="EK520" s="21"/>
      <c r="EL520" s="21"/>
      <c r="EM520" s="6"/>
      <c r="EN520" s="6"/>
      <c r="EO520" s="6"/>
      <c r="EP520" s="6"/>
      <c r="EQ520" s="21"/>
      <c r="ER520" s="21"/>
      <c r="ES520" s="21"/>
      <c r="ET520" s="21"/>
    </row>
    <row r="521" spans="65:150" s="18" customFormat="1" x14ac:dyDescent="0.25">
      <c r="BM521" s="8"/>
      <c r="BN521" s="8"/>
      <c r="BO521" s="8"/>
      <c r="BP521" s="8"/>
      <c r="BQ521" s="21"/>
      <c r="BR521" s="21"/>
      <c r="BS521" s="21"/>
      <c r="BT521" s="21"/>
      <c r="BU521" s="6"/>
      <c r="BV521" s="6"/>
      <c r="BW521" s="6"/>
      <c r="BX521" s="6"/>
      <c r="BY521" s="21"/>
      <c r="BZ521" s="21"/>
      <c r="CA521" s="21"/>
      <c r="CB521" s="21"/>
      <c r="EI521" s="21"/>
      <c r="EJ521" s="21"/>
      <c r="EK521" s="21"/>
      <c r="EL521" s="21"/>
      <c r="EM521" s="6"/>
      <c r="EN521" s="6"/>
      <c r="EO521" s="6"/>
      <c r="EP521" s="6"/>
      <c r="EQ521" s="21"/>
      <c r="ER521" s="21"/>
      <c r="ES521" s="21"/>
      <c r="ET521" s="21"/>
    </row>
    <row r="522" spans="65:150" s="18" customFormat="1" x14ac:dyDescent="0.25">
      <c r="BM522" s="8"/>
      <c r="BN522" s="8"/>
      <c r="BO522" s="8"/>
      <c r="BP522" s="8"/>
      <c r="BQ522" s="21"/>
      <c r="BR522" s="21"/>
      <c r="BS522" s="21"/>
      <c r="BT522" s="21"/>
      <c r="BU522" s="6"/>
      <c r="BV522" s="6"/>
      <c r="BW522" s="6"/>
      <c r="BX522" s="6"/>
      <c r="BY522" s="21"/>
      <c r="BZ522" s="21"/>
      <c r="CA522" s="21"/>
      <c r="CB522" s="21"/>
      <c r="EI522" s="21"/>
      <c r="EJ522" s="21"/>
      <c r="EK522" s="21"/>
      <c r="EL522" s="21"/>
      <c r="EM522" s="6"/>
      <c r="EN522" s="6"/>
      <c r="EO522" s="6"/>
      <c r="EP522" s="6"/>
      <c r="EQ522" s="21"/>
      <c r="ER522" s="21"/>
      <c r="ES522" s="21"/>
      <c r="ET522" s="21"/>
    </row>
    <row r="523" spans="65:150" s="18" customFormat="1" x14ac:dyDescent="0.25">
      <c r="BM523" s="8"/>
      <c r="BN523" s="8"/>
      <c r="BO523" s="8"/>
      <c r="BP523" s="8"/>
      <c r="BQ523" s="21"/>
      <c r="BR523" s="21"/>
      <c r="BS523" s="21"/>
      <c r="BT523" s="21"/>
      <c r="BU523" s="6"/>
      <c r="BV523" s="6"/>
      <c r="BW523" s="6"/>
      <c r="BX523" s="6"/>
      <c r="BY523" s="21"/>
      <c r="BZ523" s="21"/>
      <c r="CA523" s="21"/>
      <c r="CB523" s="21"/>
      <c r="EI523" s="21"/>
      <c r="EJ523" s="21"/>
      <c r="EK523" s="21"/>
      <c r="EL523" s="21"/>
      <c r="EM523" s="6"/>
      <c r="EN523" s="6"/>
      <c r="EO523" s="6"/>
      <c r="EP523" s="6"/>
      <c r="EQ523" s="21"/>
      <c r="ER523" s="21"/>
      <c r="ES523" s="21"/>
      <c r="ET523" s="21"/>
    </row>
    <row r="524" spans="65:150" s="18" customFormat="1" x14ac:dyDescent="0.25">
      <c r="BM524" s="8"/>
      <c r="BN524" s="8"/>
      <c r="BO524" s="8"/>
      <c r="BP524" s="8"/>
      <c r="BQ524" s="21"/>
      <c r="BR524" s="21"/>
      <c r="BS524" s="21"/>
      <c r="BT524" s="21"/>
      <c r="BU524" s="6"/>
      <c r="BV524" s="6"/>
      <c r="BW524" s="6"/>
      <c r="BX524" s="6"/>
      <c r="BY524" s="21"/>
      <c r="BZ524" s="21"/>
      <c r="CA524" s="21"/>
      <c r="CB524" s="21"/>
      <c r="EI524" s="21"/>
      <c r="EJ524" s="21"/>
      <c r="EK524" s="21"/>
      <c r="EL524" s="21"/>
      <c r="EM524" s="6"/>
      <c r="EN524" s="6"/>
      <c r="EO524" s="6"/>
      <c r="EP524" s="6"/>
      <c r="EQ524" s="21"/>
      <c r="ER524" s="21"/>
      <c r="ES524" s="21"/>
      <c r="ET524" s="21"/>
    </row>
    <row r="525" spans="65:150" s="18" customFormat="1" x14ac:dyDescent="0.25">
      <c r="BM525" s="8"/>
      <c r="BN525" s="8"/>
      <c r="BO525" s="8"/>
      <c r="BP525" s="8"/>
      <c r="BQ525" s="21"/>
      <c r="BR525" s="21"/>
      <c r="BS525" s="21"/>
      <c r="BT525" s="21"/>
      <c r="BU525" s="6"/>
      <c r="BV525" s="6"/>
      <c r="BW525" s="6"/>
      <c r="BX525" s="6"/>
      <c r="BY525" s="21"/>
      <c r="BZ525" s="21"/>
      <c r="CA525" s="21"/>
      <c r="CB525" s="21"/>
      <c r="EI525" s="21"/>
      <c r="EJ525" s="21"/>
      <c r="EK525" s="21"/>
      <c r="EL525" s="21"/>
      <c r="EM525" s="6"/>
      <c r="EN525" s="6"/>
      <c r="EO525" s="6"/>
      <c r="EP525" s="6"/>
      <c r="EQ525" s="21"/>
      <c r="ER525" s="21"/>
      <c r="ES525" s="21"/>
      <c r="ET525" s="21"/>
    </row>
    <row r="526" spans="65:150" s="18" customFormat="1" x14ac:dyDescent="0.25">
      <c r="BM526" s="8"/>
      <c r="BN526" s="8"/>
      <c r="BO526" s="8"/>
      <c r="BP526" s="8"/>
      <c r="BQ526" s="21"/>
      <c r="BR526" s="21"/>
      <c r="BS526" s="21"/>
      <c r="BT526" s="21"/>
      <c r="BU526" s="6"/>
      <c r="BV526" s="6"/>
      <c r="BW526" s="6"/>
      <c r="BX526" s="6"/>
      <c r="BY526" s="21"/>
      <c r="BZ526" s="21"/>
      <c r="CA526" s="21"/>
      <c r="CB526" s="21"/>
      <c r="EI526" s="21"/>
      <c r="EJ526" s="21"/>
      <c r="EK526" s="21"/>
      <c r="EL526" s="21"/>
      <c r="EM526" s="6"/>
      <c r="EN526" s="6"/>
      <c r="EO526" s="6"/>
      <c r="EP526" s="6"/>
      <c r="EQ526" s="21"/>
      <c r="ER526" s="21"/>
      <c r="ES526" s="21"/>
      <c r="ET526" s="21"/>
    </row>
    <row r="527" spans="65:150" s="18" customFormat="1" x14ac:dyDescent="0.25">
      <c r="BM527" s="8"/>
      <c r="BN527" s="8"/>
      <c r="BO527" s="8"/>
      <c r="BP527" s="8"/>
      <c r="BQ527" s="21"/>
      <c r="BR527" s="21"/>
      <c r="BS527" s="21"/>
      <c r="BT527" s="21"/>
      <c r="BU527" s="6"/>
      <c r="BV527" s="6"/>
      <c r="BW527" s="6"/>
      <c r="BX527" s="6"/>
      <c r="BY527" s="21"/>
      <c r="BZ527" s="21"/>
      <c r="CA527" s="21"/>
      <c r="CB527" s="21"/>
      <c r="EI527" s="21"/>
      <c r="EJ527" s="21"/>
      <c r="EK527" s="21"/>
      <c r="EL527" s="21"/>
      <c r="EM527" s="6"/>
      <c r="EN527" s="6"/>
      <c r="EO527" s="6"/>
      <c r="EP527" s="6"/>
      <c r="EQ527" s="21"/>
      <c r="ER527" s="21"/>
      <c r="ES527" s="21"/>
      <c r="ET527" s="21"/>
    </row>
    <row r="528" spans="65:150" s="18" customFormat="1" x14ac:dyDescent="0.25">
      <c r="BM528" s="8"/>
      <c r="BN528" s="8"/>
      <c r="BO528" s="8"/>
      <c r="BP528" s="8"/>
      <c r="BQ528" s="21"/>
      <c r="BR528" s="21"/>
      <c r="BS528" s="21"/>
      <c r="BT528" s="21"/>
      <c r="BU528" s="6"/>
      <c r="BV528" s="6"/>
      <c r="BW528" s="6"/>
      <c r="BX528" s="6"/>
      <c r="BY528" s="21"/>
      <c r="BZ528" s="21"/>
      <c r="CA528" s="21"/>
      <c r="CB528" s="21"/>
      <c r="EI528" s="21"/>
      <c r="EJ528" s="21"/>
      <c r="EK528" s="21"/>
      <c r="EL528" s="21"/>
      <c r="EM528" s="6"/>
      <c r="EN528" s="6"/>
      <c r="EO528" s="6"/>
      <c r="EP528" s="6"/>
      <c r="EQ528" s="21"/>
      <c r="ER528" s="21"/>
      <c r="ES528" s="21"/>
      <c r="ET528" s="21"/>
    </row>
    <row r="529" spans="65:150" s="18" customFormat="1" x14ac:dyDescent="0.25">
      <c r="BM529" s="8"/>
      <c r="BN529" s="8"/>
      <c r="BO529" s="8"/>
      <c r="BP529" s="8"/>
      <c r="BQ529" s="21"/>
      <c r="BR529" s="21"/>
      <c r="BS529" s="21"/>
      <c r="BT529" s="21"/>
      <c r="BU529" s="6"/>
      <c r="BV529" s="6"/>
      <c r="BW529" s="6"/>
      <c r="BX529" s="6"/>
      <c r="BY529" s="21"/>
      <c r="BZ529" s="21"/>
      <c r="CA529" s="21"/>
      <c r="CB529" s="21"/>
      <c r="EI529" s="21"/>
      <c r="EJ529" s="21"/>
      <c r="EK529" s="21"/>
      <c r="EL529" s="21"/>
      <c r="EM529" s="6"/>
      <c r="EN529" s="6"/>
      <c r="EO529" s="6"/>
      <c r="EP529" s="6"/>
      <c r="EQ529" s="21"/>
      <c r="ER529" s="21"/>
      <c r="ES529" s="21"/>
      <c r="ET529" s="21"/>
    </row>
    <row r="530" spans="65:150" s="18" customFormat="1" x14ac:dyDescent="0.25">
      <c r="BM530" s="8"/>
      <c r="BN530" s="8"/>
      <c r="BO530" s="8"/>
      <c r="BP530" s="8"/>
      <c r="BQ530" s="21"/>
      <c r="BR530" s="21"/>
      <c r="BS530" s="21"/>
      <c r="BT530" s="21"/>
      <c r="BU530" s="6"/>
      <c r="BV530" s="6"/>
      <c r="BW530" s="6"/>
      <c r="BX530" s="6"/>
      <c r="BY530" s="21"/>
      <c r="BZ530" s="21"/>
      <c r="CA530" s="21"/>
      <c r="CB530" s="21"/>
      <c r="EI530" s="21"/>
      <c r="EJ530" s="21"/>
      <c r="EK530" s="21"/>
      <c r="EL530" s="21"/>
      <c r="EM530" s="6"/>
      <c r="EN530" s="6"/>
      <c r="EO530" s="6"/>
      <c r="EP530" s="6"/>
      <c r="EQ530" s="21"/>
      <c r="ER530" s="21"/>
      <c r="ES530" s="21"/>
      <c r="ET530" s="21"/>
    </row>
    <row r="531" spans="65:150" s="18" customFormat="1" x14ac:dyDescent="0.25">
      <c r="BM531" s="8"/>
      <c r="BN531" s="8"/>
      <c r="BO531" s="8"/>
      <c r="BP531" s="8"/>
      <c r="BQ531" s="21"/>
      <c r="BR531" s="21"/>
      <c r="BS531" s="21"/>
      <c r="BT531" s="21"/>
      <c r="BU531" s="6"/>
      <c r="BV531" s="6"/>
      <c r="BW531" s="6"/>
      <c r="BX531" s="6"/>
      <c r="BY531" s="21"/>
      <c r="BZ531" s="21"/>
      <c r="CA531" s="21"/>
      <c r="CB531" s="21"/>
      <c r="EI531" s="21"/>
      <c r="EJ531" s="21"/>
      <c r="EK531" s="21"/>
      <c r="EL531" s="21"/>
      <c r="EM531" s="6"/>
      <c r="EN531" s="6"/>
      <c r="EO531" s="6"/>
      <c r="EP531" s="6"/>
      <c r="EQ531" s="21"/>
      <c r="ER531" s="21"/>
      <c r="ES531" s="21"/>
      <c r="ET531" s="21"/>
    </row>
    <row r="532" spans="65:150" s="18" customFormat="1" x14ac:dyDescent="0.25">
      <c r="BM532" s="8"/>
      <c r="BN532" s="8"/>
      <c r="BO532" s="8"/>
      <c r="BP532" s="8"/>
      <c r="BQ532" s="21"/>
      <c r="BR532" s="21"/>
      <c r="BS532" s="21"/>
      <c r="BT532" s="21"/>
      <c r="BU532" s="6"/>
      <c r="BV532" s="6"/>
      <c r="BW532" s="6"/>
      <c r="BX532" s="6"/>
      <c r="BY532" s="21"/>
      <c r="BZ532" s="21"/>
      <c r="CA532" s="21"/>
      <c r="CB532" s="21"/>
      <c r="EI532" s="21"/>
      <c r="EJ532" s="21"/>
      <c r="EK532" s="21"/>
      <c r="EL532" s="21"/>
      <c r="EM532" s="6"/>
      <c r="EN532" s="6"/>
      <c r="EO532" s="6"/>
      <c r="EP532" s="6"/>
      <c r="EQ532" s="21"/>
      <c r="ER532" s="21"/>
      <c r="ES532" s="21"/>
      <c r="ET532" s="21"/>
    </row>
    <row r="533" spans="65:150" s="18" customFormat="1" x14ac:dyDescent="0.25">
      <c r="BM533" s="8"/>
      <c r="BN533" s="8"/>
      <c r="BO533" s="8"/>
      <c r="BP533" s="8"/>
      <c r="BQ533" s="21"/>
      <c r="BR533" s="21"/>
      <c r="BS533" s="21"/>
      <c r="BT533" s="21"/>
      <c r="BU533" s="6"/>
      <c r="BV533" s="6"/>
      <c r="BW533" s="6"/>
      <c r="BX533" s="6"/>
      <c r="BY533" s="21"/>
      <c r="BZ533" s="21"/>
      <c r="CA533" s="21"/>
      <c r="CB533" s="21"/>
      <c r="EI533" s="21"/>
      <c r="EJ533" s="21"/>
      <c r="EK533" s="21"/>
      <c r="EL533" s="21"/>
      <c r="EM533" s="6"/>
      <c r="EN533" s="6"/>
      <c r="EO533" s="6"/>
      <c r="EP533" s="6"/>
      <c r="EQ533" s="21"/>
      <c r="ER533" s="21"/>
      <c r="ES533" s="21"/>
      <c r="ET533" s="21"/>
    </row>
    <row r="534" spans="65:150" s="18" customFormat="1" x14ac:dyDescent="0.25">
      <c r="BM534" s="8"/>
      <c r="BN534" s="8"/>
      <c r="BO534" s="8"/>
      <c r="BP534" s="8"/>
      <c r="BQ534" s="21"/>
      <c r="BR534" s="21"/>
      <c r="BS534" s="21"/>
      <c r="BT534" s="21"/>
      <c r="BU534" s="6"/>
      <c r="BV534" s="6"/>
      <c r="BW534" s="6"/>
      <c r="BX534" s="6"/>
      <c r="BY534" s="21"/>
      <c r="BZ534" s="21"/>
      <c r="CA534" s="21"/>
      <c r="CB534" s="21"/>
      <c r="EI534" s="21"/>
      <c r="EJ534" s="21"/>
      <c r="EK534" s="21"/>
      <c r="EL534" s="21"/>
      <c r="EM534" s="6"/>
      <c r="EN534" s="6"/>
      <c r="EO534" s="6"/>
      <c r="EP534" s="6"/>
      <c r="EQ534" s="21"/>
      <c r="ER534" s="21"/>
      <c r="ES534" s="21"/>
      <c r="ET534" s="21"/>
    </row>
    <row r="535" spans="65:150" s="18" customFormat="1" x14ac:dyDescent="0.25">
      <c r="BM535" s="8"/>
      <c r="BN535" s="8"/>
      <c r="BO535" s="8"/>
      <c r="BP535" s="8"/>
      <c r="BQ535" s="21"/>
      <c r="BR535" s="21"/>
      <c r="BS535" s="21"/>
      <c r="BT535" s="21"/>
      <c r="BU535" s="6"/>
      <c r="BV535" s="6"/>
      <c r="BW535" s="6"/>
      <c r="BX535" s="6"/>
      <c r="BY535" s="21"/>
      <c r="BZ535" s="21"/>
      <c r="CA535" s="21"/>
      <c r="CB535" s="21"/>
      <c r="EI535" s="21"/>
      <c r="EJ535" s="21"/>
      <c r="EK535" s="21"/>
      <c r="EL535" s="21"/>
      <c r="EM535" s="6"/>
      <c r="EN535" s="6"/>
      <c r="EO535" s="6"/>
      <c r="EP535" s="6"/>
      <c r="EQ535" s="21"/>
      <c r="ER535" s="21"/>
      <c r="ES535" s="21"/>
      <c r="ET535" s="21"/>
    </row>
    <row r="536" spans="65:150" s="18" customFormat="1" x14ac:dyDescent="0.25">
      <c r="BM536" s="8"/>
      <c r="BN536" s="8"/>
      <c r="BO536" s="8"/>
      <c r="BP536" s="8"/>
      <c r="BQ536" s="21"/>
      <c r="BR536" s="21"/>
      <c r="BS536" s="21"/>
      <c r="BT536" s="21"/>
      <c r="BU536" s="6"/>
      <c r="BV536" s="6"/>
      <c r="BW536" s="6"/>
      <c r="BX536" s="6"/>
      <c r="BY536" s="21"/>
      <c r="BZ536" s="21"/>
      <c r="CA536" s="21"/>
      <c r="CB536" s="21"/>
      <c r="EI536" s="21"/>
      <c r="EJ536" s="21"/>
      <c r="EK536" s="21"/>
      <c r="EL536" s="21"/>
      <c r="EM536" s="6"/>
      <c r="EN536" s="6"/>
      <c r="EO536" s="6"/>
      <c r="EP536" s="6"/>
      <c r="EQ536" s="21"/>
      <c r="ER536" s="21"/>
      <c r="ES536" s="21"/>
      <c r="ET536" s="21"/>
    </row>
    <row r="537" spans="65:150" s="18" customFormat="1" x14ac:dyDescent="0.25">
      <c r="BM537" s="8"/>
      <c r="BN537" s="8"/>
      <c r="BO537" s="8"/>
      <c r="BP537" s="8"/>
      <c r="BQ537" s="21"/>
      <c r="BR537" s="21"/>
      <c r="BS537" s="21"/>
      <c r="BT537" s="21"/>
      <c r="BU537" s="6"/>
      <c r="BV537" s="6"/>
      <c r="BW537" s="6"/>
      <c r="BX537" s="6"/>
      <c r="BY537" s="21"/>
      <c r="BZ537" s="21"/>
      <c r="CA537" s="21"/>
      <c r="CB537" s="21"/>
      <c r="EI537" s="21"/>
      <c r="EJ537" s="21"/>
      <c r="EK537" s="21"/>
      <c r="EL537" s="21"/>
      <c r="EM537" s="6"/>
      <c r="EN537" s="6"/>
      <c r="EO537" s="6"/>
      <c r="EP537" s="6"/>
      <c r="EQ537" s="21"/>
      <c r="ER537" s="21"/>
      <c r="ES537" s="21"/>
      <c r="ET537" s="21"/>
    </row>
    <row r="538" spans="65:150" s="18" customFormat="1" x14ac:dyDescent="0.25">
      <c r="BM538" s="8"/>
      <c r="BN538" s="8"/>
      <c r="BO538" s="8"/>
      <c r="BP538" s="8"/>
      <c r="BQ538" s="21"/>
      <c r="BR538" s="21"/>
      <c r="BS538" s="21"/>
      <c r="BT538" s="21"/>
      <c r="BU538" s="6"/>
      <c r="BV538" s="6"/>
      <c r="BW538" s="6"/>
      <c r="BX538" s="6"/>
      <c r="BY538" s="21"/>
      <c r="BZ538" s="21"/>
      <c r="CA538" s="21"/>
      <c r="CB538" s="21"/>
      <c r="EI538" s="21"/>
      <c r="EJ538" s="21"/>
      <c r="EK538" s="21"/>
      <c r="EL538" s="21"/>
      <c r="EM538" s="6"/>
      <c r="EN538" s="6"/>
      <c r="EO538" s="6"/>
      <c r="EP538" s="6"/>
      <c r="EQ538" s="21"/>
      <c r="ER538" s="21"/>
      <c r="ES538" s="21"/>
      <c r="ET538" s="21"/>
    </row>
    <row r="539" spans="65:150" s="18" customFormat="1" x14ac:dyDescent="0.25">
      <c r="BM539" s="8"/>
      <c r="BN539" s="8"/>
      <c r="BO539" s="8"/>
      <c r="BP539" s="8"/>
      <c r="BQ539" s="21"/>
      <c r="BR539" s="21"/>
      <c r="BS539" s="21"/>
      <c r="BT539" s="21"/>
      <c r="BU539" s="6"/>
      <c r="BV539" s="6"/>
      <c r="BW539" s="6"/>
      <c r="BX539" s="6"/>
      <c r="BY539" s="21"/>
      <c r="BZ539" s="21"/>
      <c r="CA539" s="21"/>
      <c r="CB539" s="21"/>
      <c r="EI539" s="21"/>
      <c r="EJ539" s="21"/>
      <c r="EK539" s="21"/>
      <c r="EL539" s="21"/>
      <c r="EM539" s="6"/>
      <c r="EN539" s="6"/>
      <c r="EO539" s="6"/>
      <c r="EP539" s="6"/>
      <c r="EQ539" s="21"/>
      <c r="ER539" s="21"/>
      <c r="ES539" s="21"/>
      <c r="ET539" s="21"/>
    </row>
    <row r="540" spans="65:150" s="18" customFormat="1" x14ac:dyDescent="0.25">
      <c r="BM540" s="8"/>
      <c r="BN540" s="8"/>
      <c r="BO540" s="8"/>
      <c r="BP540" s="8"/>
      <c r="BQ540" s="21"/>
      <c r="BR540" s="21"/>
      <c r="BS540" s="21"/>
      <c r="BT540" s="21"/>
      <c r="BU540" s="6"/>
      <c r="BV540" s="6"/>
      <c r="BW540" s="6"/>
      <c r="BX540" s="6"/>
      <c r="BY540" s="21"/>
      <c r="BZ540" s="21"/>
      <c r="CA540" s="21"/>
      <c r="CB540" s="21"/>
      <c r="EI540" s="21"/>
      <c r="EJ540" s="21"/>
      <c r="EK540" s="21"/>
      <c r="EL540" s="21"/>
      <c r="EM540" s="6"/>
      <c r="EN540" s="6"/>
      <c r="EO540" s="6"/>
      <c r="EP540" s="6"/>
      <c r="EQ540" s="21"/>
      <c r="ER540" s="21"/>
      <c r="ES540" s="21"/>
      <c r="ET540" s="21"/>
    </row>
    <row r="541" spans="65:150" s="18" customFormat="1" x14ac:dyDescent="0.25">
      <c r="BM541" s="8"/>
      <c r="BN541" s="8"/>
      <c r="BO541" s="8"/>
      <c r="BP541" s="8"/>
      <c r="BQ541" s="21"/>
      <c r="BR541" s="21"/>
      <c r="BS541" s="21"/>
      <c r="BT541" s="21"/>
      <c r="BU541" s="6"/>
      <c r="BV541" s="6"/>
      <c r="BW541" s="6"/>
      <c r="BX541" s="6"/>
      <c r="BY541" s="21"/>
      <c r="BZ541" s="21"/>
      <c r="CA541" s="21"/>
      <c r="CB541" s="21"/>
      <c r="EI541" s="21"/>
      <c r="EJ541" s="21"/>
      <c r="EK541" s="21"/>
      <c r="EL541" s="21"/>
      <c r="EM541" s="6"/>
      <c r="EN541" s="6"/>
      <c r="EO541" s="6"/>
      <c r="EP541" s="6"/>
      <c r="EQ541" s="21"/>
      <c r="ER541" s="21"/>
      <c r="ES541" s="21"/>
      <c r="ET541" s="21"/>
    </row>
    <row r="542" spans="65:150" s="18" customFormat="1" x14ac:dyDescent="0.25">
      <c r="BM542" s="8"/>
      <c r="BN542" s="8"/>
      <c r="BO542" s="8"/>
      <c r="BP542" s="8"/>
      <c r="BQ542" s="21"/>
      <c r="BR542" s="21"/>
      <c r="BS542" s="21"/>
      <c r="BT542" s="21"/>
      <c r="BU542" s="6"/>
      <c r="BV542" s="6"/>
      <c r="BW542" s="6"/>
      <c r="BX542" s="6"/>
      <c r="BY542" s="21"/>
      <c r="BZ542" s="21"/>
      <c r="CA542" s="21"/>
      <c r="CB542" s="21"/>
      <c r="EI542" s="21"/>
      <c r="EJ542" s="21"/>
      <c r="EK542" s="21"/>
      <c r="EL542" s="21"/>
      <c r="EM542" s="6"/>
      <c r="EN542" s="6"/>
      <c r="EO542" s="6"/>
      <c r="EP542" s="6"/>
      <c r="EQ542" s="21"/>
      <c r="ER542" s="21"/>
      <c r="ES542" s="21"/>
      <c r="ET542" s="21"/>
    </row>
    <row r="543" spans="65:150" s="18" customFormat="1" x14ac:dyDescent="0.25">
      <c r="BM543" s="8"/>
      <c r="BN543" s="8"/>
      <c r="BO543" s="8"/>
      <c r="BP543" s="8"/>
      <c r="BQ543" s="21"/>
      <c r="BR543" s="21"/>
      <c r="BS543" s="21"/>
      <c r="BT543" s="21"/>
      <c r="BU543" s="6"/>
      <c r="BV543" s="6"/>
      <c r="BW543" s="6"/>
      <c r="BX543" s="6"/>
      <c r="BY543" s="21"/>
      <c r="BZ543" s="21"/>
      <c r="CA543" s="21"/>
      <c r="CB543" s="21"/>
      <c r="EI543" s="21"/>
      <c r="EJ543" s="21"/>
      <c r="EK543" s="21"/>
      <c r="EL543" s="21"/>
      <c r="EM543" s="6"/>
      <c r="EN543" s="6"/>
      <c r="EO543" s="6"/>
      <c r="EP543" s="6"/>
      <c r="EQ543" s="21"/>
      <c r="ER543" s="21"/>
      <c r="ES543" s="21"/>
      <c r="ET543" s="21"/>
    </row>
    <row r="544" spans="65:150" s="18" customFormat="1" x14ac:dyDescent="0.25">
      <c r="BM544" s="8"/>
      <c r="BN544" s="8"/>
      <c r="BO544" s="8"/>
      <c r="BP544" s="8"/>
      <c r="BQ544" s="21"/>
      <c r="BR544" s="21"/>
      <c r="BS544" s="21"/>
      <c r="BT544" s="21"/>
      <c r="BU544" s="6"/>
      <c r="BV544" s="6"/>
      <c r="BW544" s="6"/>
      <c r="BX544" s="6"/>
      <c r="BY544" s="21"/>
      <c r="BZ544" s="21"/>
      <c r="CA544" s="21"/>
      <c r="CB544" s="21"/>
      <c r="EI544" s="21"/>
      <c r="EJ544" s="21"/>
      <c r="EK544" s="21"/>
      <c r="EL544" s="21"/>
      <c r="EM544" s="6"/>
      <c r="EN544" s="6"/>
      <c r="EO544" s="6"/>
      <c r="EP544" s="6"/>
      <c r="EQ544" s="21"/>
      <c r="ER544" s="21"/>
      <c r="ES544" s="21"/>
      <c r="ET544" s="21"/>
    </row>
    <row r="545" spans="65:150" s="18" customFormat="1" x14ac:dyDescent="0.25">
      <c r="BM545" s="8"/>
      <c r="BN545" s="8"/>
      <c r="BO545" s="8"/>
      <c r="BP545" s="8"/>
      <c r="BQ545" s="21"/>
      <c r="BR545" s="21"/>
      <c r="BS545" s="21"/>
      <c r="BT545" s="21"/>
      <c r="BU545" s="6"/>
      <c r="BV545" s="6"/>
      <c r="BW545" s="6"/>
      <c r="BX545" s="6"/>
      <c r="BY545" s="21"/>
      <c r="BZ545" s="21"/>
      <c r="CA545" s="21"/>
      <c r="CB545" s="21"/>
      <c r="EI545" s="21"/>
      <c r="EJ545" s="21"/>
      <c r="EK545" s="21"/>
      <c r="EL545" s="21"/>
      <c r="EM545" s="6"/>
      <c r="EN545" s="6"/>
      <c r="EO545" s="6"/>
      <c r="EP545" s="6"/>
      <c r="EQ545" s="21"/>
      <c r="ER545" s="21"/>
      <c r="ES545" s="21"/>
      <c r="ET545" s="21"/>
    </row>
    <row r="546" spans="65:150" s="18" customFormat="1" x14ac:dyDescent="0.25">
      <c r="BM546" s="8"/>
      <c r="BN546" s="8"/>
      <c r="BO546" s="8"/>
      <c r="BP546" s="8"/>
      <c r="BQ546" s="21"/>
      <c r="BR546" s="21"/>
      <c r="BS546" s="21"/>
      <c r="BT546" s="21"/>
      <c r="BU546" s="6"/>
      <c r="BV546" s="6"/>
      <c r="BW546" s="6"/>
      <c r="BX546" s="6"/>
      <c r="BY546" s="21"/>
      <c r="BZ546" s="21"/>
      <c r="CA546" s="21"/>
      <c r="CB546" s="21"/>
      <c r="EI546" s="21"/>
      <c r="EJ546" s="21"/>
      <c r="EK546" s="21"/>
      <c r="EL546" s="21"/>
      <c r="EM546" s="6"/>
      <c r="EN546" s="6"/>
      <c r="EO546" s="6"/>
      <c r="EP546" s="6"/>
      <c r="EQ546" s="21"/>
      <c r="ER546" s="21"/>
      <c r="ES546" s="21"/>
      <c r="ET546" s="21"/>
    </row>
    <row r="547" spans="65:150" s="18" customFormat="1" x14ac:dyDescent="0.25">
      <c r="BM547" s="8"/>
      <c r="BN547" s="8"/>
      <c r="BO547" s="8"/>
      <c r="BP547" s="8"/>
      <c r="BQ547" s="21"/>
      <c r="BR547" s="21"/>
      <c r="BS547" s="21"/>
      <c r="BT547" s="21"/>
      <c r="BU547" s="6"/>
      <c r="BV547" s="6"/>
      <c r="BW547" s="6"/>
      <c r="BX547" s="6"/>
      <c r="BY547" s="21"/>
      <c r="BZ547" s="21"/>
      <c r="CA547" s="21"/>
      <c r="CB547" s="21"/>
      <c r="EI547" s="21"/>
      <c r="EJ547" s="21"/>
      <c r="EK547" s="21"/>
      <c r="EL547" s="21"/>
      <c r="EM547" s="6"/>
      <c r="EN547" s="6"/>
      <c r="EO547" s="6"/>
      <c r="EP547" s="6"/>
      <c r="EQ547" s="21"/>
      <c r="ER547" s="21"/>
      <c r="ES547" s="21"/>
      <c r="ET547" s="21"/>
    </row>
    <row r="548" spans="65:150" s="18" customFormat="1" x14ac:dyDescent="0.25">
      <c r="BM548" s="8"/>
      <c r="BN548" s="8"/>
      <c r="BO548" s="8"/>
      <c r="BP548" s="8"/>
      <c r="BQ548" s="21"/>
      <c r="BR548" s="21"/>
      <c r="BS548" s="21"/>
      <c r="BT548" s="21"/>
      <c r="BU548" s="6"/>
      <c r="BV548" s="6"/>
      <c r="BW548" s="6"/>
      <c r="BX548" s="6"/>
      <c r="BY548" s="21"/>
      <c r="BZ548" s="21"/>
      <c r="CA548" s="21"/>
      <c r="CB548" s="21"/>
      <c r="EI548" s="21"/>
      <c r="EJ548" s="21"/>
      <c r="EK548" s="21"/>
      <c r="EL548" s="21"/>
      <c r="EM548" s="6"/>
      <c r="EN548" s="6"/>
      <c r="EO548" s="6"/>
      <c r="EP548" s="6"/>
      <c r="EQ548" s="21"/>
      <c r="ER548" s="21"/>
      <c r="ES548" s="21"/>
      <c r="ET548" s="21"/>
    </row>
    <row r="549" spans="65:150" s="18" customFormat="1" x14ac:dyDescent="0.25">
      <c r="BM549" s="8"/>
      <c r="BN549" s="8"/>
      <c r="BO549" s="8"/>
      <c r="BP549" s="8"/>
      <c r="BQ549" s="21"/>
      <c r="BR549" s="21"/>
      <c r="BS549" s="21"/>
      <c r="BT549" s="21"/>
      <c r="BU549" s="6"/>
      <c r="BV549" s="6"/>
      <c r="BW549" s="6"/>
      <c r="BX549" s="6"/>
      <c r="BY549" s="21"/>
      <c r="BZ549" s="21"/>
      <c r="CA549" s="21"/>
      <c r="CB549" s="21"/>
      <c r="EI549" s="21"/>
      <c r="EJ549" s="21"/>
      <c r="EK549" s="21"/>
      <c r="EL549" s="21"/>
      <c r="EM549" s="6"/>
      <c r="EN549" s="6"/>
      <c r="EO549" s="6"/>
      <c r="EP549" s="6"/>
      <c r="EQ549" s="21"/>
      <c r="ER549" s="21"/>
      <c r="ES549" s="21"/>
      <c r="ET549" s="21"/>
    </row>
    <row r="550" spans="65:150" s="18" customFormat="1" x14ac:dyDescent="0.25">
      <c r="BM550" s="8"/>
      <c r="BN550" s="8"/>
      <c r="BO550" s="8"/>
      <c r="BP550" s="8"/>
      <c r="BQ550" s="21"/>
      <c r="BR550" s="21"/>
      <c r="BS550" s="21"/>
      <c r="BT550" s="21"/>
      <c r="BU550" s="6"/>
      <c r="BV550" s="6"/>
      <c r="BW550" s="6"/>
      <c r="BX550" s="6"/>
      <c r="BY550" s="21"/>
      <c r="BZ550" s="21"/>
      <c r="CA550" s="21"/>
      <c r="CB550" s="21"/>
      <c r="EI550" s="21"/>
      <c r="EJ550" s="21"/>
      <c r="EK550" s="21"/>
      <c r="EL550" s="21"/>
      <c r="EM550" s="6"/>
      <c r="EN550" s="6"/>
      <c r="EO550" s="6"/>
      <c r="EP550" s="6"/>
      <c r="EQ550" s="21"/>
      <c r="ER550" s="21"/>
      <c r="ES550" s="21"/>
      <c r="ET550" s="21"/>
    </row>
    <row r="551" spans="65:150" s="18" customFormat="1" x14ac:dyDescent="0.25">
      <c r="BM551" s="8"/>
      <c r="BN551" s="8"/>
      <c r="BO551" s="8"/>
      <c r="BP551" s="8"/>
      <c r="BQ551" s="21"/>
      <c r="BR551" s="21"/>
      <c r="BS551" s="21"/>
      <c r="BT551" s="21"/>
      <c r="BU551" s="6"/>
      <c r="BV551" s="6"/>
      <c r="BW551" s="6"/>
      <c r="BX551" s="6"/>
      <c r="BY551" s="21"/>
      <c r="BZ551" s="21"/>
      <c r="CA551" s="21"/>
      <c r="CB551" s="21"/>
      <c r="EI551" s="21"/>
      <c r="EJ551" s="21"/>
      <c r="EK551" s="21"/>
      <c r="EL551" s="21"/>
      <c r="EM551" s="6"/>
      <c r="EN551" s="6"/>
      <c r="EO551" s="6"/>
      <c r="EP551" s="6"/>
      <c r="EQ551" s="21"/>
      <c r="ER551" s="21"/>
      <c r="ES551" s="21"/>
      <c r="ET551" s="21"/>
    </row>
    <row r="552" spans="65:150" s="18" customFormat="1" x14ac:dyDescent="0.25">
      <c r="BM552" s="8"/>
      <c r="BN552" s="8"/>
      <c r="BO552" s="8"/>
      <c r="BP552" s="8"/>
      <c r="BQ552" s="21"/>
      <c r="BR552" s="21"/>
      <c r="BS552" s="21"/>
      <c r="BT552" s="21"/>
      <c r="BU552" s="6"/>
      <c r="BV552" s="6"/>
      <c r="BW552" s="6"/>
      <c r="BX552" s="6"/>
      <c r="BY552" s="21"/>
      <c r="BZ552" s="21"/>
      <c r="CA552" s="21"/>
      <c r="CB552" s="21"/>
      <c r="EI552" s="21"/>
      <c r="EJ552" s="21"/>
      <c r="EK552" s="21"/>
      <c r="EL552" s="21"/>
      <c r="EM552" s="6"/>
      <c r="EN552" s="6"/>
      <c r="EO552" s="6"/>
      <c r="EP552" s="6"/>
      <c r="EQ552" s="21"/>
      <c r="ER552" s="21"/>
      <c r="ES552" s="21"/>
      <c r="ET552" s="21"/>
    </row>
    <row r="553" spans="65:150" s="18" customFormat="1" x14ac:dyDescent="0.25">
      <c r="BM553" s="8"/>
      <c r="BN553" s="8"/>
      <c r="BO553" s="8"/>
      <c r="BP553" s="8"/>
      <c r="BQ553" s="21"/>
      <c r="BR553" s="21"/>
      <c r="BS553" s="21"/>
      <c r="BT553" s="21"/>
      <c r="BU553" s="6"/>
      <c r="BV553" s="6"/>
      <c r="BW553" s="6"/>
      <c r="BX553" s="6"/>
      <c r="BY553" s="21"/>
      <c r="BZ553" s="21"/>
      <c r="CA553" s="21"/>
      <c r="CB553" s="21"/>
      <c r="EI553" s="21"/>
      <c r="EJ553" s="21"/>
      <c r="EK553" s="21"/>
      <c r="EL553" s="21"/>
      <c r="EM553" s="6"/>
      <c r="EN553" s="6"/>
      <c r="EO553" s="6"/>
      <c r="EP553" s="6"/>
      <c r="EQ553" s="21"/>
      <c r="ER553" s="21"/>
      <c r="ES553" s="21"/>
      <c r="ET553" s="21"/>
    </row>
    <row r="554" spans="65:150" s="18" customFormat="1" x14ac:dyDescent="0.25">
      <c r="BM554" s="8"/>
      <c r="BN554" s="8"/>
      <c r="BO554" s="8"/>
      <c r="BP554" s="8"/>
      <c r="BQ554" s="21"/>
      <c r="BR554" s="21"/>
      <c r="BS554" s="21"/>
      <c r="BT554" s="21"/>
      <c r="BU554" s="6"/>
      <c r="BV554" s="6"/>
      <c r="BW554" s="6"/>
      <c r="BX554" s="6"/>
      <c r="BY554" s="21"/>
      <c r="BZ554" s="21"/>
      <c r="CA554" s="21"/>
      <c r="CB554" s="21"/>
      <c r="EI554" s="21"/>
      <c r="EJ554" s="21"/>
      <c r="EK554" s="21"/>
      <c r="EL554" s="21"/>
      <c r="EM554" s="6"/>
      <c r="EN554" s="6"/>
      <c r="EO554" s="6"/>
      <c r="EP554" s="6"/>
      <c r="EQ554" s="21"/>
      <c r="ER554" s="21"/>
      <c r="ES554" s="21"/>
      <c r="ET554" s="21"/>
    </row>
    <row r="555" spans="65:150" s="18" customFormat="1" x14ac:dyDescent="0.25">
      <c r="BM555" s="8"/>
      <c r="BN555" s="8"/>
      <c r="BO555" s="8"/>
      <c r="BP555" s="8"/>
      <c r="BQ555" s="21"/>
      <c r="BR555" s="21"/>
      <c r="BS555" s="21"/>
      <c r="BT555" s="21"/>
      <c r="BU555" s="6"/>
      <c r="BV555" s="6"/>
      <c r="BW555" s="6"/>
      <c r="BX555" s="6"/>
      <c r="BY555" s="21"/>
      <c r="BZ555" s="21"/>
      <c r="CA555" s="21"/>
      <c r="CB555" s="21"/>
      <c r="EI555" s="21"/>
      <c r="EJ555" s="21"/>
      <c r="EK555" s="21"/>
      <c r="EL555" s="21"/>
      <c r="EM555" s="6"/>
      <c r="EN555" s="6"/>
      <c r="EO555" s="6"/>
      <c r="EP555" s="6"/>
      <c r="EQ555" s="21"/>
      <c r="ER555" s="21"/>
      <c r="ES555" s="21"/>
      <c r="ET555" s="21"/>
    </row>
  </sheetData>
  <sheetProtection algorithmName="SHA-512" hashValue="fG3D5cAKn0NfFx97zUzTIJgtAmGqKHB/ZiASB8LsME8DI2etrq2azvgGQjFL1xe+Xw2ON18NDmCkRWz+FO1siA==" saltValue="M3hfrEwHWyjEj+GmUkSe6A==" spinCount="100000" sheet="1" objects="1" scenarios="1"/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showGridLines="0" tabSelected="1" zoomScale="85" zoomScaleNormal="85" workbookViewId="0">
      <selection activeCell="D57" sqref="D57"/>
    </sheetView>
  </sheetViews>
  <sheetFormatPr defaultRowHeight="15.75" x14ac:dyDescent="0.25"/>
  <cols>
    <col min="1" max="1" width="42.625" customWidth="1"/>
    <col min="2" max="2" width="17.25" customWidth="1"/>
    <col min="3" max="3" width="5.875" customWidth="1"/>
    <col min="4" max="4" width="42.625" customWidth="1"/>
    <col min="5" max="5" width="17.375" customWidth="1"/>
    <col min="6" max="6" width="4.25" customWidth="1"/>
    <col min="7" max="7" width="3.75" customWidth="1"/>
    <col min="8" max="8" width="39.875" customWidth="1"/>
    <col min="14" max="14" width="6.375" customWidth="1"/>
    <col min="17" max="17" width="6" customWidth="1"/>
  </cols>
  <sheetData>
    <row r="1" spans="1:17" ht="15.75" customHeight="1" x14ac:dyDescent="0.25">
      <c r="A1" s="30" t="s">
        <v>340</v>
      </c>
      <c r="B1" s="31"/>
      <c r="C1" s="31"/>
      <c r="D1" s="31"/>
      <c r="E1" s="31"/>
      <c r="F1" s="20"/>
      <c r="G1" s="19"/>
      <c r="H1" s="32" t="s">
        <v>339</v>
      </c>
      <c r="I1" s="32"/>
      <c r="J1" s="32"/>
      <c r="K1" s="32"/>
      <c r="L1" s="32"/>
      <c r="M1" s="32"/>
      <c r="N1" s="32"/>
      <c r="O1" s="32"/>
      <c r="P1" s="32"/>
      <c r="Q1" s="32"/>
    </row>
    <row r="2" spans="1:17" ht="15.75" customHeight="1" x14ac:dyDescent="0.25">
      <c r="A2" s="31"/>
      <c r="B2" s="31"/>
      <c r="C2" s="31"/>
      <c r="D2" s="31"/>
      <c r="E2" s="31"/>
      <c r="F2" s="20"/>
      <c r="G2" s="19"/>
      <c r="H2" s="32"/>
      <c r="I2" s="32"/>
      <c r="J2" s="32"/>
      <c r="K2" s="32"/>
      <c r="L2" s="32"/>
      <c r="M2" s="32"/>
      <c r="N2" s="32"/>
      <c r="O2" s="32"/>
      <c r="P2" s="32"/>
      <c r="Q2" s="32"/>
    </row>
    <row r="3" spans="1:17" ht="15.75" customHeight="1" x14ac:dyDescent="0.25">
      <c r="A3" s="31"/>
      <c r="B3" s="31"/>
      <c r="C3" s="31"/>
      <c r="D3" s="31"/>
      <c r="E3" s="31"/>
      <c r="F3" s="20"/>
      <c r="G3" s="19"/>
      <c r="H3" s="32"/>
      <c r="I3" s="32"/>
      <c r="J3" s="32"/>
      <c r="K3" s="32"/>
      <c r="L3" s="32"/>
      <c r="M3" s="32"/>
      <c r="N3" s="32"/>
      <c r="O3" s="32"/>
      <c r="P3" s="32"/>
      <c r="Q3" s="32"/>
    </row>
    <row r="4" spans="1:17" ht="111" customHeight="1" x14ac:dyDescent="0.25">
      <c r="A4" s="31"/>
      <c r="B4" s="31"/>
      <c r="C4" s="31"/>
      <c r="D4" s="31"/>
      <c r="E4" s="31"/>
      <c r="F4" s="20"/>
      <c r="G4" s="19"/>
      <c r="H4" s="26"/>
      <c r="I4" s="26"/>
      <c r="J4" s="26"/>
      <c r="K4" s="26"/>
      <c r="L4" s="26"/>
      <c r="M4" s="26"/>
      <c r="N4" s="26"/>
      <c r="O4" s="26"/>
      <c r="P4" s="26"/>
      <c r="Q4" s="26"/>
    </row>
    <row r="6" spans="1:17" x14ac:dyDescent="0.25">
      <c r="A6" s="2" t="s">
        <v>344</v>
      </c>
      <c r="D6" s="2" t="s">
        <v>343</v>
      </c>
    </row>
    <row r="7" spans="1:17" x14ac:dyDescent="0.25">
      <c r="A7" s="3" t="s">
        <v>237</v>
      </c>
      <c r="B7" s="4">
        <v>6</v>
      </c>
      <c r="D7" s="3" t="s">
        <v>305</v>
      </c>
      <c r="E7" s="4">
        <v>10</v>
      </c>
      <c r="F7" s="4"/>
    </row>
    <row r="8" spans="1:17" x14ac:dyDescent="0.25">
      <c r="A8" s="3" t="s">
        <v>238</v>
      </c>
      <c r="B8" s="4">
        <v>5</v>
      </c>
      <c r="D8" s="3" t="s">
        <v>306</v>
      </c>
      <c r="E8" s="4">
        <v>6</v>
      </c>
      <c r="F8" s="4"/>
    </row>
    <row r="9" spans="1:17" x14ac:dyDescent="0.25">
      <c r="A9" s="3" t="s">
        <v>239</v>
      </c>
      <c r="B9" s="4">
        <v>43</v>
      </c>
      <c r="D9" s="3" t="s">
        <v>239</v>
      </c>
      <c r="E9" s="4">
        <v>48</v>
      </c>
      <c r="F9" s="4"/>
    </row>
    <row r="10" spans="1:17" x14ac:dyDescent="0.25">
      <c r="A10" s="3" t="s">
        <v>240</v>
      </c>
      <c r="B10" s="4">
        <v>27</v>
      </c>
      <c r="D10" s="3" t="s">
        <v>240</v>
      </c>
      <c r="E10" s="4">
        <v>17</v>
      </c>
      <c r="F10" s="4"/>
    </row>
    <row r="26" spans="1:7" ht="18.75" x14ac:dyDescent="0.25">
      <c r="A26" s="26"/>
      <c r="B26" s="26"/>
      <c r="C26" s="26"/>
      <c r="D26" s="26"/>
      <c r="E26" s="26"/>
      <c r="F26" s="20"/>
      <c r="G26" s="19"/>
    </row>
    <row r="27" spans="1:7" ht="18.75" x14ac:dyDescent="0.25">
      <c r="A27" s="26"/>
      <c r="B27" s="26"/>
      <c r="C27" s="26"/>
      <c r="D27" s="26"/>
      <c r="E27" s="26"/>
      <c r="F27" s="22"/>
      <c r="G27" s="19"/>
    </row>
    <row r="28" spans="1:7" ht="18.75" x14ac:dyDescent="0.25">
      <c r="A28" s="2" t="s">
        <v>345</v>
      </c>
      <c r="B28" t="s">
        <v>342</v>
      </c>
      <c r="D28" s="26"/>
      <c r="E28" s="26"/>
      <c r="F28" s="20"/>
      <c r="G28" s="19"/>
    </row>
    <row r="29" spans="1:7" ht="18.75" x14ac:dyDescent="0.25">
      <c r="A29" s="3" t="s">
        <v>159</v>
      </c>
      <c r="B29" s="4">
        <v>3</v>
      </c>
      <c r="D29" s="26"/>
      <c r="E29" s="26"/>
      <c r="F29" s="20"/>
      <c r="G29" s="19"/>
    </row>
    <row r="30" spans="1:7" x14ac:dyDescent="0.25">
      <c r="A30" s="3" t="s">
        <v>341</v>
      </c>
      <c r="B30" s="4">
        <v>3</v>
      </c>
    </row>
    <row r="31" spans="1:7" x14ac:dyDescent="0.25">
      <c r="D31" s="3"/>
      <c r="E31" s="16"/>
      <c r="F31" s="16"/>
    </row>
    <row r="32" spans="1:7" x14ac:dyDescent="0.25">
      <c r="D32" s="3"/>
      <c r="E32" s="16"/>
      <c r="F32" s="16"/>
    </row>
    <row r="33" spans="4:6" x14ac:dyDescent="0.25">
      <c r="D33" s="3"/>
      <c r="E33" s="16"/>
      <c r="F33" s="16"/>
    </row>
    <row r="34" spans="4:6" x14ac:dyDescent="0.25">
      <c r="D34" s="3"/>
      <c r="E34" s="16"/>
      <c r="F34" s="16"/>
    </row>
  </sheetData>
  <mergeCells count="2">
    <mergeCell ref="A1:E4"/>
    <mergeCell ref="H1:Q3"/>
  </mergeCells>
  <pageMargins left="0.7" right="0.7" top="0.75" bottom="0.75" header="0.3" footer="0.3"/>
  <pageSetup paperSize="9" scale="60" orientation="portrait" r:id="rId4"/>
  <colBreaks count="1" manualBreakCount="1">
    <brk id="7" max="42" man="1"/>
  </colBreaks>
  <drawing r:id="rId5"/>
  <extLst>
    <ext xmlns:x14="http://schemas.microsoft.com/office/spreadsheetml/2009/9/main" uri="{A8765BA9-456A-4dab-B4F3-ACF838C121DE}">
      <x14:slicerList>
        <x14:slicer r:id="rId6"/>
      </x14:slicerList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5"/>
  <sheetViews>
    <sheetView showGridLines="0" zoomScaleNormal="100" workbookViewId="0">
      <selection activeCell="D11" sqref="D11"/>
    </sheetView>
  </sheetViews>
  <sheetFormatPr defaultRowHeight="15.75" x14ac:dyDescent="0.25"/>
  <cols>
    <col min="1" max="1" width="59.125" customWidth="1"/>
    <col min="2" max="2" width="7.625" customWidth="1"/>
    <col min="3" max="3" width="4.875" customWidth="1"/>
    <col min="4" max="4" width="59.125" customWidth="1"/>
    <col min="5" max="5" width="7.625" customWidth="1"/>
    <col min="6" max="6" width="5" customWidth="1"/>
    <col min="7" max="7" width="5.5" customWidth="1"/>
    <col min="17" max="17" width="9" customWidth="1"/>
    <col min="20" max="20" width="6" customWidth="1"/>
  </cols>
  <sheetData>
    <row r="1" spans="1:20" ht="15.75" customHeight="1" x14ac:dyDescent="0.25">
      <c r="A1" s="30" t="s">
        <v>354</v>
      </c>
      <c r="B1" s="30"/>
      <c r="C1" s="30"/>
      <c r="D1" s="30"/>
      <c r="E1" s="30"/>
      <c r="H1" s="32" t="s">
        <v>337</v>
      </c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</row>
    <row r="2" spans="1:20" ht="15.75" customHeight="1" x14ac:dyDescent="0.25">
      <c r="A2" s="30"/>
      <c r="B2" s="30"/>
      <c r="C2" s="30"/>
      <c r="D2" s="30"/>
      <c r="E2" s="30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</row>
    <row r="3" spans="1:20" ht="15.75" customHeight="1" x14ac:dyDescent="0.25">
      <c r="A3" s="30"/>
      <c r="B3" s="30"/>
      <c r="C3" s="30"/>
      <c r="D3" s="30"/>
      <c r="E3" s="30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</row>
    <row r="4" spans="1:20" ht="47.25" customHeight="1" x14ac:dyDescent="0.25">
      <c r="A4" s="30"/>
      <c r="B4" s="30"/>
      <c r="C4" s="30"/>
      <c r="D4" s="30"/>
      <c r="E4" s="30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</row>
    <row r="5" spans="1:20" ht="78" customHeight="1" x14ac:dyDescent="0.25">
      <c r="A5" s="30"/>
      <c r="B5" s="30"/>
      <c r="C5" s="30"/>
      <c r="D5" s="30"/>
      <c r="E5" s="30"/>
    </row>
    <row r="7" spans="1:20" x14ac:dyDescent="0.25">
      <c r="A7" s="2" t="s">
        <v>346</v>
      </c>
      <c r="D7" s="2" t="s">
        <v>347</v>
      </c>
    </row>
    <row r="8" spans="1:20" x14ac:dyDescent="0.25">
      <c r="A8" s="3" t="s">
        <v>305</v>
      </c>
      <c r="B8" s="4">
        <v>3</v>
      </c>
      <c r="D8" s="3" t="s">
        <v>305</v>
      </c>
      <c r="E8" s="4">
        <v>5</v>
      </c>
    </row>
    <row r="9" spans="1:20" x14ac:dyDescent="0.25">
      <c r="A9" s="3" t="s">
        <v>306</v>
      </c>
      <c r="B9" s="4">
        <v>3</v>
      </c>
      <c r="D9" s="3" t="s">
        <v>306</v>
      </c>
      <c r="E9" s="4">
        <v>3</v>
      </c>
    </row>
    <row r="10" spans="1:20" x14ac:dyDescent="0.25">
      <c r="A10" s="3" t="s">
        <v>335</v>
      </c>
      <c r="B10" s="4">
        <v>12</v>
      </c>
      <c r="D10" s="3" t="s">
        <v>335</v>
      </c>
      <c r="E10" s="4">
        <v>16</v>
      </c>
    </row>
    <row r="11" spans="1:20" x14ac:dyDescent="0.25">
      <c r="A11" s="3" t="s">
        <v>336</v>
      </c>
      <c r="B11" s="4">
        <v>9</v>
      </c>
      <c r="D11" s="3" t="s">
        <v>336</v>
      </c>
      <c r="E11" s="4">
        <v>3</v>
      </c>
    </row>
    <row r="29" spans="1:5" x14ac:dyDescent="0.25">
      <c r="A29" s="2" t="s">
        <v>349</v>
      </c>
      <c r="D29" s="2" t="s">
        <v>348</v>
      </c>
    </row>
    <row r="30" spans="1:5" x14ac:dyDescent="0.25">
      <c r="A30" s="3" t="s">
        <v>305</v>
      </c>
      <c r="B30" s="4">
        <v>1</v>
      </c>
      <c r="D30" s="3" t="s">
        <v>305</v>
      </c>
      <c r="E30" s="4">
        <v>3</v>
      </c>
    </row>
    <row r="31" spans="1:5" x14ac:dyDescent="0.25">
      <c r="A31" s="3" t="s">
        <v>306</v>
      </c>
      <c r="B31" s="4">
        <v>0</v>
      </c>
      <c r="D31" s="3" t="s">
        <v>306</v>
      </c>
      <c r="E31" s="4">
        <v>0</v>
      </c>
    </row>
    <row r="32" spans="1:5" x14ac:dyDescent="0.25">
      <c r="A32" s="3" t="s">
        <v>335</v>
      </c>
      <c r="B32" s="4">
        <v>12</v>
      </c>
      <c r="D32" s="3" t="s">
        <v>335</v>
      </c>
      <c r="E32" s="4">
        <v>18</v>
      </c>
    </row>
    <row r="33" spans="1:5" x14ac:dyDescent="0.25">
      <c r="A33" s="3" t="s">
        <v>336</v>
      </c>
      <c r="B33" s="4">
        <v>14</v>
      </c>
      <c r="D33" s="3" t="s">
        <v>336</v>
      </c>
      <c r="E33" s="4">
        <v>6</v>
      </c>
    </row>
    <row r="51" spans="1:5" x14ac:dyDescent="0.25">
      <c r="A51" s="2" t="s">
        <v>351</v>
      </c>
      <c r="D51" s="2" t="s">
        <v>350</v>
      </c>
    </row>
    <row r="52" spans="1:5" x14ac:dyDescent="0.25">
      <c r="A52" s="3" t="s">
        <v>305</v>
      </c>
      <c r="B52" s="4">
        <v>2</v>
      </c>
      <c r="D52" s="3" t="s">
        <v>305</v>
      </c>
      <c r="E52" s="4">
        <v>2</v>
      </c>
    </row>
    <row r="53" spans="1:5" x14ac:dyDescent="0.25">
      <c r="A53" s="3" t="s">
        <v>306</v>
      </c>
      <c r="B53" s="4">
        <v>2</v>
      </c>
      <c r="D53" s="3" t="s">
        <v>306</v>
      </c>
      <c r="E53" s="4">
        <v>3</v>
      </c>
    </row>
    <row r="54" spans="1:5" x14ac:dyDescent="0.25">
      <c r="A54" s="3" t="s">
        <v>335</v>
      </c>
      <c r="B54" s="4">
        <v>19</v>
      </c>
      <c r="D54" s="3" t="s">
        <v>335</v>
      </c>
      <c r="E54" s="4">
        <v>14</v>
      </c>
    </row>
    <row r="55" spans="1:5" x14ac:dyDescent="0.25">
      <c r="A55" s="3" t="s">
        <v>336</v>
      </c>
      <c r="B55" s="4">
        <v>4</v>
      </c>
      <c r="D55" s="3" t="s">
        <v>336</v>
      </c>
      <c r="E55" s="4">
        <v>8</v>
      </c>
    </row>
  </sheetData>
  <mergeCells count="2">
    <mergeCell ref="A1:E5"/>
    <mergeCell ref="H1:T4"/>
  </mergeCells>
  <pageMargins left="0.7" right="0.7" top="0.75" bottom="0.75" header="0.3" footer="0.3"/>
  <pageSetup paperSize="9" scale="54" orientation="portrait" r:id="rId7"/>
  <colBreaks count="1" manualBreakCount="1">
    <brk id="7" max="72" man="1"/>
  </colBreaks>
  <drawing r:id="rId8"/>
  <extLst>
    <ext xmlns:x14="http://schemas.microsoft.com/office/spreadsheetml/2009/9/main" uri="{A8765BA9-456A-4dab-B4F3-ACF838C121DE}">
      <x14:slicerList>
        <x14:slicer r:id="rId9"/>
      </x14:slicerList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showGridLines="0" zoomScaleNormal="100" workbookViewId="0">
      <selection activeCell="H28" sqref="H28"/>
    </sheetView>
  </sheetViews>
  <sheetFormatPr defaultRowHeight="15.75" x14ac:dyDescent="0.25"/>
  <cols>
    <col min="1" max="1" width="42.625" customWidth="1"/>
    <col min="2" max="2" width="17.25" customWidth="1"/>
    <col min="3" max="3" width="5.875" customWidth="1"/>
    <col min="4" max="4" width="42.625" customWidth="1"/>
    <col min="5" max="5" width="17.375" customWidth="1"/>
    <col min="6" max="6" width="4.25" customWidth="1"/>
    <col min="7" max="7" width="3.75" customWidth="1"/>
    <col min="8" max="8" width="39.875" customWidth="1"/>
    <col min="14" max="14" width="6.375" customWidth="1"/>
    <col min="17" max="17" width="6" customWidth="1"/>
  </cols>
  <sheetData>
    <row r="1" spans="1:17" ht="15.75" customHeight="1" x14ac:dyDescent="0.25">
      <c r="A1" s="30" t="s">
        <v>338</v>
      </c>
      <c r="B1" s="31"/>
      <c r="C1" s="31"/>
      <c r="D1" s="31"/>
      <c r="E1" s="31"/>
      <c r="F1" s="25"/>
      <c r="G1" s="19"/>
      <c r="H1" s="32" t="s">
        <v>339</v>
      </c>
      <c r="I1" s="32"/>
      <c r="J1" s="32"/>
      <c r="K1" s="32"/>
      <c r="L1" s="32"/>
      <c r="M1" s="32"/>
      <c r="N1" s="32"/>
      <c r="O1" s="32"/>
      <c r="P1" s="32"/>
      <c r="Q1" s="32"/>
    </row>
    <row r="2" spans="1:17" ht="15.75" customHeight="1" x14ac:dyDescent="0.25">
      <c r="A2" s="31"/>
      <c r="B2" s="31"/>
      <c r="C2" s="31"/>
      <c r="D2" s="31"/>
      <c r="E2" s="31"/>
      <c r="F2" s="25"/>
      <c r="G2" s="19"/>
      <c r="H2" s="32"/>
      <c r="I2" s="32"/>
      <c r="J2" s="32"/>
      <c r="K2" s="32"/>
      <c r="L2" s="32"/>
      <c r="M2" s="32"/>
      <c r="N2" s="32"/>
      <c r="O2" s="32"/>
      <c r="P2" s="32"/>
      <c r="Q2" s="32"/>
    </row>
    <row r="3" spans="1:17" ht="15.75" customHeight="1" x14ac:dyDescent="0.25">
      <c r="A3" s="31"/>
      <c r="B3" s="31"/>
      <c r="C3" s="31"/>
      <c r="D3" s="31"/>
      <c r="E3" s="31"/>
      <c r="F3" s="25"/>
      <c r="G3" s="19"/>
      <c r="H3" s="32"/>
      <c r="I3" s="32"/>
      <c r="J3" s="32"/>
      <c r="K3" s="32"/>
      <c r="L3" s="32"/>
      <c r="M3" s="32"/>
      <c r="N3" s="32"/>
      <c r="O3" s="32"/>
      <c r="P3" s="32"/>
      <c r="Q3" s="32"/>
    </row>
    <row r="4" spans="1:17" ht="110.25" customHeight="1" x14ac:dyDescent="0.25">
      <c r="A4" s="31"/>
      <c r="B4" s="31"/>
      <c r="C4" s="31"/>
      <c r="D4" s="31"/>
      <c r="E4" s="31"/>
      <c r="F4" s="25"/>
      <c r="G4" s="19"/>
      <c r="H4" s="26"/>
      <c r="I4" s="26"/>
      <c r="J4" s="26"/>
      <c r="K4" s="26"/>
      <c r="L4" s="26"/>
      <c r="M4" s="26"/>
      <c r="N4" s="26"/>
      <c r="O4" s="26"/>
      <c r="P4" s="26"/>
      <c r="Q4" s="26"/>
    </row>
    <row r="5" spans="1:17" ht="15.75" customHeight="1" x14ac:dyDescent="0.25">
      <c r="A5" s="26"/>
      <c r="B5" s="26"/>
      <c r="C5" s="26"/>
      <c r="D5" s="26"/>
      <c r="E5" s="26"/>
    </row>
    <row r="6" spans="1:17" ht="31.5" x14ac:dyDescent="0.25">
      <c r="A6" s="27" t="s">
        <v>353</v>
      </c>
      <c r="D6" s="27" t="s">
        <v>352</v>
      </c>
      <c r="F6" s="4"/>
    </row>
    <row r="7" spans="1:17" x14ac:dyDescent="0.25">
      <c r="A7" s="3" t="s">
        <v>310</v>
      </c>
      <c r="B7" s="16">
        <v>8.6666666666666661</v>
      </c>
      <c r="D7" s="3" t="s">
        <v>310</v>
      </c>
      <c r="E7" s="16">
        <v>1.6666666666666667</v>
      </c>
      <c r="F7" s="4"/>
    </row>
    <row r="8" spans="1:17" x14ac:dyDescent="0.25">
      <c r="A8" s="3" t="s">
        <v>309</v>
      </c>
      <c r="B8" s="16">
        <v>20.555555555555557</v>
      </c>
      <c r="D8" s="3" t="s">
        <v>309</v>
      </c>
      <c r="E8" s="16">
        <v>21.277777777777775</v>
      </c>
      <c r="F8" s="4"/>
    </row>
    <row r="9" spans="1:17" x14ac:dyDescent="0.25">
      <c r="A9" s="3" t="s">
        <v>307</v>
      </c>
      <c r="B9" s="16">
        <v>37.777777777777779</v>
      </c>
      <c r="D9" s="3" t="s">
        <v>307</v>
      </c>
      <c r="E9" s="16">
        <v>53.833333333333336</v>
      </c>
      <c r="F9" s="4"/>
    </row>
    <row r="10" spans="1:17" x14ac:dyDescent="0.25">
      <c r="A10" s="3" t="s">
        <v>308</v>
      </c>
      <c r="B10" s="16">
        <v>33</v>
      </c>
      <c r="D10" s="3" t="s">
        <v>308</v>
      </c>
      <c r="E10" s="16">
        <v>23.222222222222218</v>
      </c>
    </row>
    <row r="25" spans="6:7" ht="18.75" x14ac:dyDescent="0.25">
      <c r="F25" s="25"/>
      <c r="G25" s="19"/>
    </row>
    <row r="26" spans="6:7" ht="18.75" x14ac:dyDescent="0.25">
      <c r="F26" s="25"/>
      <c r="G26" s="19"/>
    </row>
    <row r="27" spans="6:7" ht="18.75" x14ac:dyDescent="0.25">
      <c r="F27" s="25"/>
      <c r="G27" s="19"/>
    </row>
    <row r="28" spans="6:7" ht="18.75" x14ac:dyDescent="0.25">
      <c r="F28" s="25"/>
      <c r="G28" s="19"/>
    </row>
    <row r="29" spans="6:7" ht="31.5" customHeight="1" x14ac:dyDescent="0.25">
      <c r="F29" s="25"/>
      <c r="G29" s="19"/>
    </row>
    <row r="31" spans="6:7" x14ac:dyDescent="0.25">
      <c r="F31" s="16"/>
    </row>
    <row r="32" spans="6:7" x14ac:dyDescent="0.25">
      <c r="F32" s="16"/>
    </row>
    <row r="33" spans="6:6" x14ac:dyDescent="0.25">
      <c r="F33" s="16"/>
    </row>
    <row r="34" spans="6:6" x14ac:dyDescent="0.25">
      <c r="F34" s="16"/>
    </row>
  </sheetData>
  <mergeCells count="2">
    <mergeCell ref="A1:E4"/>
    <mergeCell ref="H1:Q3"/>
  </mergeCells>
  <pageMargins left="0.7" right="0.7" top="0.75" bottom="0.75" header="0.3" footer="0.3"/>
  <pageSetup paperSize="9" scale="60" orientation="portrait" r:id="rId3"/>
  <colBreaks count="1" manualBreakCount="1">
    <brk id="7" max="26" man="1"/>
  </colBreaks>
  <drawing r:id="rId4"/>
  <extLst>
    <ext xmlns:x14="http://schemas.microsoft.com/office/spreadsheetml/2009/9/main" uri="{A8765BA9-456A-4dab-B4F3-ACF838C121DE}">
      <x14:slicerList>
        <x14:slicer r:id="rId5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Исх. данные и обработка</vt:lpstr>
      <vt:lpstr>Вкладка 1. Я сам + Моя школа</vt:lpstr>
      <vt:lpstr>Вкладка 2. Выб., дост., жизн.</vt:lpstr>
      <vt:lpstr>Вкладка 3. Дополнительно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</dc:creator>
  <cp:lastModifiedBy>Коржевская Елена Александровна</cp:lastModifiedBy>
  <cp:lastPrinted>2023-08-24T18:14:56Z</cp:lastPrinted>
  <dcterms:created xsi:type="dcterms:W3CDTF">2023-06-23T08:53:35Z</dcterms:created>
  <dcterms:modified xsi:type="dcterms:W3CDTF">2023-08-24T18:15:32Z</dcterms:modified>
</cp:coreProperties>
</file>

<file path=docProps/core0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2023-05-15T09:15:16+03:00</dcterms:created>
  <dcterms:modified xsi:type="dcterms:W3CDTF">2023-05-15T09:15:16+03:00</dcterms:modified>
  <cp:revision>0</cp:revision>
</cp:coreProperties>
</file>