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3.xml" ContentType="application/vnd.openxmlformats-officedocument.drawing+xml"/>
  <Override PartName="/xl/slicers/slicer3.xml" ContentType="application/vnd.ms-excel.slicer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korzhevskayaea\Downloads\Разбивка культуры\МОУ Зеленорощинская средняя школа (п. Зелёная Роща, Ульяновская область)\"/>
    </mc:Choice>
  </mc:AlternateContent>
  <workbookProtection workbookAlgorithmName="SHA-512" workbookHashValue="Z6y1sO8f7ktKaRxZWprip6yankLD2nhsR2jtwkdxdmg1t/dkUzm6Ub+F3i7HvqSUHQukpxPLaHC0JuDAuafvUg==" workbookSaltValue="nNnpv2LOzzXnDbDSEJNb0w==" workbookSpinCount="100000" lockStructure="1"/>
  <bookViews>
    <workbookView xWindow="0" yWindow="0" windowWidth="28800" windowHeight="12030" tabRatio="905" firstSheet="1" activeTab="1"/>
  </bookViews>
  <sheets>
    <sheet name="Исх. данные и обработка" sheetId="1" state="hidden" r:id="rId1"/>
    <sheet name="Вкладка 1. Я сам + Моя школа" sheetId="3" r:id="rId2"/>
    <sheet name="Вкладка 2. Выб., дост., жизн." sheetId="5" r:id="rId3"/>
    <sheet name="Вкладка 3. Дополнительно" sheetId="6" r:id="rId4"/>
  </sheets>
  <definedNames>
    <definedName name="Срез_10._Как_долго_вы_работаете_в_вашей_школе?__Одиночный_выбор">#N/A</definedName>
    <definedName name="Срез_7._Ваш_пол__Одиночный_выбор">#N/A</definedName>
    <definedName name="Срез_8._Сколько_вам_лет?__Одиночный_выбор">#N/A</definedName>
    <definedName name="Срез_9._Какой_у_вас_педагогический_стаж_в_целом?__Одиночный_выбор">#N/A</definedName>
    <definedName name="Срез_Выберите_вашу_школу__Выпадающий_список">#N/A</definedName>
    <definedName name="Срез_Классы__10_е">#N/A</definedName>
    <definedName name="Срез_Классы__11_е">#N/A</definedName>
    <definedName name="Срез_Классы__5–6_е">#N/A</definedName>
    <definedName name="Срез_Классы__7_е">#N/A</definedName>
    <definedName name="Срез_Классы__8_е">#N/A</definedName>
    <definedName name="Срез_Классы__9_е">#N/A</definedName>
    <definedName name="Срез_Классы__начальные">#N/A</definedName>
    <definedName name="Срез_Не_преподаю">#N/A</definedName>
  </definedNames>
  <calcPr calcId="162913"/>
  <pivotCaches>
    <pivotCache cacheId="15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  <x14:slicerCache r:id="rId16"/>
        <x14:slicerCache r:id="rId17"/>
        <x14:slicerCache r:id="rId18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ED2" i="1" l="1"/>
  <c r="ED3" i="1"/>
  <c r="ED4" i="1"/>
  <c r="ED5" i="1"/>
  <c r="ED6" i="1"/>
  <c r="ED7" i="1"/>
  <c r="ED8" i="1"/>
  <c r="ED9" i="1"/>
  <c r="EC2" i="1"/>
  <c r="EC3" i="1"/>
  <c r="EC4" i="1"/>
  <c r="EC5" i="1"/>
  <c r="EC6" i="1"/>
  <c r="EC7" i="1"/>
  <c r="EC8" i="1"/>
  <c r="EC9" i="1"/>
  <c r="EB2" i="1"/>
  <c r="EB3" i="1"/>
  <c r="EB4" i="1"/>
  <c r="EB5" i="1"/>
  <c r="EB6" i="1"/>
  <c r="EB7" i="1"/>
  <c r="EB8" i="1"/>
  <c r="EB9" i="1"/>
  <c r="EA2" i="1"/>
  <c r="EA3" i="1"/>
  <c r="EA4" i="1"/>
  <c r="EA5" i="1"/>
  <c r="EA6" i="1"/>
  <c r="EA7" i="1"/>
  <c r="EA8" i="1"/>
  <c r="EA9" i="1"/>
  <c r="DZ2" i="1"/>
  <c r="DZ3" i="1"/>
  <c r="DZ4" i="1"/>
  <c r="DZ5" i="1"/>
  <c r="DZ6" i="1"/>
  <c r="DZ7" i="1"/>
  <c r="DZ8" i="1"/>
  <c r="DZ9" i="1"/>
  <c r="DY2" i="1"/>
  <c r="DY3" i="1"/>
  <c r="DY4" i="1"/>
  <c r="DY5" i="1"/>
  <c r="DY6" i="1"/>
  <c r="DY7" i="1"/>
  <c r="DY8" i="1"/>
  <c r="DY9" i="1"/>
  <c r="DX2" i="1"/>
  <c r="DX3" i="1"/>
  <c r="DX4" i="1"/>
  <c r="DX5" i="1"/>
  <c r="DX6" i="1"/>
  <c r="DX7" i="1"/>
  <c r="DX8" i="1"/>
  <c r="DX9" i="1"/>
  <c r="DW2" i="1"/>
  <c r="DW3" i="1"/>
  <c r="DW4" i="1"/>
  <c r="DW5" i="1"/>
  <c r="DW6" i="1"/>
  <c r="DW7" i="1"/>
  <c r="DW8" i="1"/>
  <c r="DW9" i="1"/>
  <c r="DV2" i="1"/>
  <c r="DV3" i="1"/>
  <c r="DV4" i="1"/>
  <c r="DV5" i="1"/>
  <c r="DV6" i="1"/>
  <c r="DV7" i="1"/>
  <c r="DV8" i="1"/>
  <c r="DV9" i="1"/>
  <c r="DU2" i="1"/>
  <c r="DU3" i="1"/>
  <c r="DU4" i="1"/>
  <c r="DU5" i="1"/>
  <c r="DU6" i="1"/>
  <c r="DU7" i="1"/>
  <c r="DU8" i="1"/>
  <c r="DU9" i="1"/>
  <c r="DT2" i="1"/>
  <c r="DT3" i="1"/>
  <c r="DT4" i="1"/>
  <c r="DT5" i="1"/>
  <c r="DT6" i="1"/>
  <c r="DT7" i="1"/>
  <c r="DT8" i="1"/>
  <c r="DT9" i="1"/>
  <c r="DS2" i="1"/>
  <c r="DS3" i="1"/>
  <c r="DS4" i="1"/>
  <c r="DS5" i="1"/>
  <c r="DS6" i="1"/>
  <c r="DS7" i="1"/>
  <c r="DS8" i="1"/>
  <c r="DS9" i="1"/>
  <c r="DR2" i="1"/>
  <c r="DR3" i="1"/>
  <c r="DR4" i="1"/>
  <c r="DR5" i="1"/>
  <c r="DR6" i="1"/>
  <c r="DR7" i="1"/>
  <c r="DR8" i="1"/>
  <c r="DR9" i="1"/>
  <c r="DQ2" i="1"/>
  <c r="DQ3" i="1"/>
  <c r="DQ4" i="1"/>
  <c r="DQ5" i="1"/>
  <c r="DQ6" i="1"/>
  <c r="DQ7" i="1"/>
  <c r="DQ8" i="1"/>
  <c r="DQ9" i="1"/>
  <c r="DP2" i="1"/>
  <c r="DP3" i="1"/>
  <c r="DP4" i="1"/>
  <c r="DP5" i="1"/>
  <c r="DP6" i="1"/>
  <c r="DP7" i="1"/>
  <c r="DP8" i="1"/>
  <c r="DP9" i="1"/>
  <c r="DO2" i="1"/>
  <c r="DO3" i="1"/>
  <c r="DO4" i="1"/>
  <c r="DO5" i="1"/>
  <c r="DO6" i="1"/>
  <c r="DO7" i="1"/>
  <c r="DO8" i="1"/>
  <c r="DO9" i="1"/>
  <c r="DN2" i="1"/>
  <c r="DN3" i="1"/>
  <c r="DN4" i="1"/>
  <c r="DN5" i="1"/>
  <c r="DN6" i="1"/>
  <c r="DN7" i="1"/>
  <c r="DN8" i="1"/>
  <c r="DN9" i="1"/>
  <c r="DM2" i="1"/>
  <c r="DM3" i="1"/>
  <c r="DM4" i="1"/>
  <c r="DM5" i="1"/>
  <c r="DM6" i="1"/>
  <c r="DM7" i="1"/>
  <c r="DM8" i="1"/>
  <c r="DM9" i="1"/>
  <c r="DL2" i="1"/>
  <c r="DL3" i="1"/>
  <c r="DL4" i="1"/>
  <c r="DL5" i="1"/>
  <c r="DL6" i="1"/>
  <c r="DL7" i="1"/>
  <c r="DL8" i="1"/>
  <c r="DL9" i="1"/>
  <c r="DK2" i="1"/>
  <c r="DK3" i="1"/>
  <c r="DK4" i="1"/>
  <c r="DK5" i="1"/>
  <c r="DK6" i="1"/>
  <c r="DK7" i="1"/>
  <c r="DK8" i="1"/>
  <c r="DK9" i="1"/>
  <c r="DJ2" i="1"/>
  <c r="DJ3" i="1"/>
  <c r="DJ4" i="1"/>
  <c r="DJ5" i="1"/>
  <c r="DJ6" i="1"/>
  <c r="DJ7" i="1"/>
  <c r="DJ8" i="1"/>
  <c r="DJ9" i="1"/>
  <c r="DI2" i="1"/>
  <c r="DI3" i="1"/>
  <c r="DI4" i="1"/>
  <c r="DI5" i="1"/>
  <c r="DI6" i="1"/>
  <c r="DI7" i="1"/>
  <c r="DI8" i="1"/>
  <c r="DI9" i="1"/>
  <c r="DH2" i="1"/>
  <c r="DH3" i="1"/>
  <c r="DH4" i="1"/>
  <c r="DH5" i="1"/>
  <c r="DH6" i="1"/>
  <c r="DH7" i="1"/>
  <c r="DH8" i="1"/>
  <c r="DH9" i="1"/>
  <c r="DG2" i="1"/>
  <c r="DG3" i="1"/>
  <c r="DG4" i="1"/>
  <c r="DG5" i="1"/>
  <c r="DG6" i="1"/>
  <c r="DG7" i="1"/>
  <c r="DG8" i="1"/>
  <c r="DG9" i="1"/>
  <c r="DF2" i="1"/>
  <c r="DF3" i="1"/>
  <c r="DF4" i="1"/>
  <c r="DF5" i="1"/>
  <c r="DF6" i="1"/>
  <c r="DF7" i="1"/>
  <c r="DF8" i="1"/>
  <c r="DF9" i="1"/>
  <c r="DE2" i="1"/>
  <c r="DE3" i="1"/>
  <c r="DE4" i="1"/>
  <c r="DE5" i="1"/>
  <c r="DE6" i="1"/>
  <c r="DE7" i="1"/>
  <c r="DE8" i="1"/>
  <c r="DE9" i="1"/>
  <c r="DD2" i="1"/>
  <c r="DD3" i="1"/>
  <c r="DD4" i="1"/>
  <c r="DD5" i="1"/>
  <c r="DD6" i="1"/>
  <c r="DD7" i="1"/>
  <c r="DD8" i="1"/>
  <c r="DD9" i="1"/>
  <c r="BL2" i="1"/>
  <c r="BL3" i="1"/>
  <c r="BL4" i="1"/>
  <c r="BL5" i="1"/>
  <c r="BL6" i="1"/>
  <c r="BL7" i="1"/>
  <c r="BL8" i="1"/>
  <c r="BL9" i="1"/>
  <c r="BK2" i="1"/>
  <c r="BK3" i="1"/>
  <c r="BK4" i="1"/>
  <c r="BK5" i="1"/>
  <c r="BK6" i="1"/>
  <c r="BK7" i="1"/>
  <c r="BK8" i="1"/>
  <c r="BK9" i="1"/>
  <c r="BJ2" i="1"/>
  <c r="BJ3" i="1"/>
  <c r="BJ4" i="1"/>
  <c r="BJ5" i="1"/>
  <c r="BJ6" i="1"/>
  <c r="BJ7" i="1"/>
  <c r="BJ8" i="1"/>
  <c r="BJ9" i="1"/>
  <c r="BI2" i="1"/>
  <c r="BI3" i="1"/>
  <c r="BI4" i="1"/>
  <c r="BI5" i="1"/>
  <c r="BI6" i="1"/>
  <c r="BI7" i="1"/>
  <c r="BI8" i="1"/>
  <c r="BI9" i="1"/>
  <c r="BH2" i="1"/>
  <c r="BH3" i="1"/>
  <c r="BH4" i="1"/>
  <c r="BH5" i="1"/>
  <c r="BH6" i="1"/>
  <c r="BH7" i="1"/>
  <c r="BH8" i="1"/>
  <c r="BH9" i="1"/>
  <c r="BG2" i="1"/>
  <c r="BG3" i="1"/>
  <c r="BG4" i="1"/>
  <c r="BG5" i="1"/>
  <c r="BG6" i="1"/>
  <c r="BG7" i="1"/>
  <c r="BG8" i="1"/>
  <c r="BG9" i="1"/>
  <c r="BF2" i="1"/>
  <c r="BF3" i="1"/>
  <c r="BF4" i="1"/>
  <c r="BF5" i="1"/>
  <c r="BF6" i="1"/>
  <c r="BF7" i="1"/>
  <c r="BF8" i="1"/>
  <c r="BF9" i="1"/>
  <c r="BE2" i="1"/>
  <c r="BE3" i="1"/>
  <c r="BE4" i="1"/>
  <c r="BE5" i="1"/>
  <c r="BE6" i="1"/>
  <c r="BE7" i="1"/>
  <c r="BE8" i="1"/>
  <c r="BE9" i="1"/>
  <c r="BD2" i="1"/>
  <c r="BD3" i="1"/>
  <c r="BD4" i="1"/>
  <c r="BD5" i="1"/>
  <c r="BD6" i="1"/>
  <c r="BD7" i="1"/>
  <c r="BD8" i="1"/>
  <c r="BD9" i="1"/>
  <c r="BC2" i="1"/>
  <c r="BC3" i="1"/>
  <c r="BC4" i="1"/>
  <c r="BC5" i="1"/>
  <c r="BC6" i="1"/>
  <c r="BC7" i="1"/>
  <c r="BC8" i="1"/>
  <c r="BC9" i="1"/>
  <c r="BB2" i="1"/>
  <c r="BB3" i="1"/>
  <c r="BB4" i="1"/>
  <c r="BB5" i="1"/>
  <c r="BB6" i="1"/>
  <c r="BB7" i="1"/>
  <c r="BB8" i="1"/>
  <c r="BB9" i="1"/>
  <c r="BA2" i="1"/>
  <c r="BA3" i="1"/>
  <c r="BA4" i="1"/>
  <c r="BA5" i="1"/>
  <c r="BA6" i="1"/>
  <c r="BA7" i="1"/>
  <c r="BA8" i="1"/>
  <c r="BA9" i="1"/>
  <c r="AZ2" i="1"/>
  <c r="AZ3" i="1"/>
  <c r="AZ4" i="1"/>
  <c r="AZ5" i="1"/>
  <c r="AZ6" i="1"/>
  <c r="AZ7" i="1"/>
  <c r="AZ8" i="1"/>
  <c r="AZ9" i="1"/>
  <c r="AY2" i="1"/>
  <c r="AY3" i="1"/>
  <c r="AY4" i="1"/>
  <c r="AY5" i="1"/>
  <c r="AY6" i="1"/>
  <c r="AY7" i="1"/>
  <c r="AY8" i="1"/>
  <c r="AY9" i="1"/>
  <c r="AX2" i="1"/>
  <c r="AX3" i="1"/>
  <c r="AX4" i="1"/>
  <c r="AX5" i="1"/>
  <c r="AX6" i="1"/>
  <c r="AX7" i="1"/>
  <c r="AX8" i="1"/>
  <c r="AX9" i="1"/>
  <c r="AW2" i="1"/>
  <c r="AW3" i="1"/>
  <c r="AW4" i="1"/>
  <c r="AW5" i="1"/>
  <c r="AW6" i="1"/>
  <c r="AW7" i="1"/>
  <c r="AW8" i="1"/>
  <c r="AW9" i="1"/>
  <c r="AV2" i="1"/>
  <c r="AV3" i="1"/>
  <c r="AV4" i="1"/>
  <c r="AV5" i="1"/>
  <c r="AV6" i="1"/>
  <c r="AV7" i="1"/>
  <c r="AV8" i="1"/>
  <c r="AV9" i="1"/>
  <c r="AU2" i="1"/>
  <c r="AU3" i="1"/>
  <c r="AU4" i="1"/>
  <c r="AU5" i="1"/>
  <c r="AU6" i="1"/>
  <c r="AU7" i="1"/>
  <c r="AU8" i="1"/>
  <c r="AU9" i="1"/>
  <c r="AT2" i="1"/>
  <c r="AT3" i="1"/>
  <c r="AT4" i="1"/>
  <c r="AT5" i="1"/>
  <c r="AT6" i="1"/>
  <c r="AT7" i="1"/>
  <c r="AT8" i="1"/>
  <c r="AT9" i="1"/>
  <c r="AS2" i="1"/>
  <c r="AS3" i="1"/>
  <c r="AS4" i="1"/>
  <c r="AS5" i="1"/>
  <c r="AS6" i="1"/>
  <c r="AS7" i="1"/>
  <c r="AS8" i="1"/>
  <c r="AS9" i="1"/>
  <c r="AR2" i="1"/>
  <c r="AR3" i="1"/>
  <c r="AR4" i="1"/>
  <c r="AR5" i="1"/>
  <c r="AR6" i="1"/>
  <c r="AR7" i="1"/>
  <c r="AR8" i="1"/>
  <c r="AR9" i="1"/>
  <c r="AQ2" i="1"/>
  <c r="AQ3" i="1"/>
  <c r="AQ4" i="1"/>
  <c r="AQ5" i="1"/>
  <c r="AQ6" i="1"/>
  <c r="AQ7" i="1"/>
  <c r="AQ8" i="1"/>
  <c r="AQ9" i="1"/>
  <c r="AP2" i="1"/>
  <c r="AP3" i="1"/>
  <c r="AP4" i="1"/>
  <c r="AP5" i="1"/>
  <c r="AP6" i="1"/>
  <c r="AP7" i="1"/>
  <c r="AP8" i="1"/>
  <c r="AP9" i="1"/>
  <c r="AO2" i="1"/>
  <c r="AO3" i="1"/>
  <c r="AO4" i="1"/>
  <c r="AO5" i="1"/>
  <c r="AO6" i="1"/>
  <c r="AO7" i="1"/>
  <c r="AO8" i="1"/>
  <c r="AO9" i="1"/>
  <c r="AN2" i="1"/>
  <c r="AN3" i="1"/>
  <c r="AN4" i="1"/>
  <c r="AN5" i="1"/>
  <c r="AN6" i="1"/>
  <c r="AN7" i="1"/>
  <c r="AN8" i="1"/>
  <c r="AN9" i="1"/>
  <c r="AM2" i="1"/>
  <c r="AM3" i="1"/>
  <c r="AM4" i="1"/>
  <c r="AM5" i="1"/>
  <c r="AM6" i="1"/>
  <c r="AM7" i="1"/>
  <c r="AM8" i="1"/>
  <c r="AM9" i="1"/>
  <c r="AL2" i="1"/>
  <c r="AL3" i="1"/>
  <c r="AL4" i="1"/>
  <c r="AL5" i="1"/>
  <c r="AL6" i="1"/>
  <c r="AL7" i="1"/>
  <c r="AL8" i="1"/>
  <c r="AL9" i="1"/>
  <c r="GX7" i="1" l="1"/>
  <c r="GX3" i="1"/>
  <c r="GX2" i="1"/>
  <c r="GX6" i="1"/>
  <c r="GX8" i="1"/>
  <c r="GX9" i="1"/>
  <c r="GX4" i="1"/>
  <c r="GX5" i="1"/>
  <c r="GW7" i="1"/>
  <c r="GW3" i="1"/>
  <c r="GW2" i="1"/>
  <c r="GW6" i="1"/>
  <c r="GW8" i="1"/>
  <c r="GW9" i="1"/>
  <c r="GW4" i="1"/>
  <c r="GW5" i="1"/>
  <c r="GV7" i="1"/>
  <c r="GV3" i="1"/>
  <c r="GV2" i="1"/>
  <c r="GV6" i="1"/>
  <c r="GV8" i="1"/>
  <c r="GV9" i="1"/>
  <c r="GV4" i="1"/>
  <c r="GV5" i="1"/>
  <c r="GU7" i="1"/>
  <c r="GU3" i="1"/>
  <c r="GU2" i="1"/>
  <c r="GU6" i="1"/>
  <c r="GU8" i="1"/>
  <c r="GU9" i="1"/>
  <c r="GU4" i="1"/>
  <c r="GU5" i="1"/>
  <c r="GT7" i="1"/>
  <c r="GT3" i="1"/>
  <c r="GT2" i="1"/>
  <c r="GT6" i="1"/>
  <c r="GT8" i="1"/>
  <c r="GT9" i="1"/>
  <c r="GT4" i="1"/>
  <c r="GT5" i="1"/>
  <c r="GS7" i="1"/>
  <c r="GS3" i="1"/>
  <c r="GS2" i="1"/>
  <c r="GS6" i="1"/>
  <c r="GS8" i="1"/>
  <c r="GS9" i="1"/>
  <c r="GS4" i="1"/>
  <c r="GS5" i="1"/>
  <c r="GR7" i="1"/>
  <c r="GR3" i="1"/>
  <c r="GR2" i="1"/>
  <c r="GR6" i="1"/>
  <c r="GR8" i="1"/>
  <c r="GR9" i="1"/>
  <c r="GR4" i="1"/>
  <c r="GR5" i="1"/>
  <c r="GQ7" i="1"/>
  <c r="GQ3" i="1"/>
  <c r="GQ2" i="1"/>
  <c r="GQ6" i="1"/>
  <c r="GQ8" i="1"/>
  <c r="GQ9" i="1"/>
  <c r="GQ4" i="1"/>
  <c r="GQ5" i="1"/>
  <c r="ER5" i="1" l="1"/>
  <c r="EJ5" i="1"/>
  <c r="BV5" i="1"/>
  <c r="EN4" i="1"/>
  <c r="ER4" i="1"/>
  <c r="BR4" i="1"/>
  <c r="EN9" i="1"/>
  <c r="EJ9" i="1"/>
  <c r="ER8" i="1"/>
  <c r="EJ8" i="1"/>
  <c r="ER6" i="1"/>
  <c r="EN6" i="1"/>
  <c r="EN2" i="1"/>
  <c r="EJ2" i="1"/>
  <c r="BZ2" i="1"/>
  <c r="EN3" i="1"/>
  <c r="BU7" i="1"/>
  <c r="EQ5" i="1"/>
  <c r="EM5" i="1"/>
  <c r="EI5" i="1"/>
  <c r="EE5" i="1"/>
  <c r="BY5" i="1"/>
  <c r="BU5" i="1"/>
  <c r="BQ5" i="1"/>
  <c r="BM5" i="1"/>
  <c r="EQ4" i="1"/>
  <c r="EM4" i="1"/>
  <c r="EI4" i="1"/>
  <c r="EE4" i="1"/>
  <c r="BY4" i="1"/>
  <c r="BU4" i="1"/>
  <c r="BQ4" i="1"/>
  <c r="BM4" i="1"/>
  <c r="EQ9" i="1"/>
  <c r="EM9" i="1"/>
  <c r="EI9" i="1"/>
  <c r="EE9" i="1"/>
  <c r="BY9" i="1"/>
  <c r="BU9" i="1"/>
  <c r="BQ9" i="1"/>
  <c r="BM9" i="1"/>
  <c r="EQ8" i="1"/>
  <c r="EM8" i="1"/>
  <c r="EI8" i="1"/>
  <c r="EE8" i="1"/>
  <c r="BY8" i="1"/>
  <c r="BU8" i="1"/>
  <c r="BQ8" i="1"/>
  <c r="BM8" i="1"/>
  <c r="EQ6" i="1"/>
  <c r="EM6" i="1"/>
  <c r="EI6" i="1"/>
  <c r="EE6" i="1"/>
  <c r="BY6" i="1"/>
  <c r="BU6" i="1"/>
  <c r="BQ6" i="1"/>
  <c r="BM6" i="1"/>
  <c r="EQ2" i="1"/>
  <c r="EM2" i="1"/>
  <c r="EI2" i="1"/>
  <c r="EE2" i="1"/>
  <c r="BY2" i="1"/>
  <c r="BU2" i="1"/>
  <c r="BQ2" i="1"/>
  <c r="BM2" i="1"/>
  <c r="EQ3" i="1"/>
  <c r="EI3" i="1"/>
  <c r="BU3" i="1"/>
  <c r="BY3" i="1"/>
  <c r="EM7" i="1"/>
  <c r="EI7" i="1"/>
  <c r="EP5" i="1"/>
  <c r="EL5" i="1"/>
  <c r="CB5" i="1"/>
  <c r="BX5" i="1"/>
  <c r="BP5" i="1"/>
  <c r="ET4" i="1"/>
  <c r="EP4" i="1"/>
  <c r="EL4" i="1"/>
  <c r="CB4" i="1"/>
  <c r="BX4" i="1"/>
  <c r="BT4" i="1"/>
  <c r="ET9" i="1"/>
  <c r="EP9" i="1"/>
  <c r="CB9" i="1"/>
  <c r="BT9" i="1"/>
  <c r="EP8" i="1"/>
  <c r="EL8" i="1"/>
  <c r="CB8" i="1"/>
  <c r="BX8" i="1"/>
  <c r="EL6" i="1"/>
  <c r="ET6" i="1"/>
  <c r="EP6" i="1"/>
  <c r="BX6" i="1"/>
  <c r="BT6" i="1"/>
  <c r="EP2" i="1"/>
  <c r="ET2" i="1"/>
  <c r="EH2" i="1"/>
  <c r="CB2" i="1"/>
  <c r="BT2" i="1"/>
  <c r="ET3" i="1"/>
  <c r="EL3" i="1"/>
  <c r="EP3" i="1"/>
  <c r="BX3" i="1"/>
  <c r="BT3" i="1"/>
  <c r="CB3" i="1"/>
  <c r="ET7" i="1"/>
  <c r="EL7" i="1"/>
  <c r="BX7" i="1"/>
  <c r="CB7" i="1"/>
  <c r="BT7" i="1"/>
  <c r="ES5" i="1"/>
  <c r="EK5" i="1"/>
  <c r="EO5" i="1"/>
  <c r="BW5" i="1"/>
  <c r="BS5" i="1"/>
  <c r="BO5" i="1"/>
  <c r="ES4" i="1"/>
  <c r="EO4" i="1"/>
  <c r="EK4" i="1"/>
  <c r="CA4" i="1"/>
  <c r="BS4" i="1"/>
  <c r="BW4" i="1"/>
  <c r="ES9" i="1"/>
  <c r="EO9" i="1"/>
  <c r="EK9" i="1"/>
  <c r="EG9" i="1"/>
  <c r="CA9" i="1"/>
  <c r="BW9" i="1"/>
  <c r="BS9" i="1"/>
  <c r="ES8" i="1"/>
  <c r="EK8" i="1"/>
  <c r="BW8" i="1"/>
  <c r="BS8" i="1"/>
  <c r="ES6" i="1"/>
  <c r="EO6" i="1"/>
  <c r="EG6" i="1"/>
  <c r="CA6" i="1"/>
  <c r="BS6" i="1"/>
  <c r="EO2" i="1"/>
  <c r="EK2" i="1"/>
  <c r="ES2" i="1"/>
  <c r="CA2" i="1"/>
  <c r="BW2" i="1"/>
  <c r="EO3" i="1"/>
  <c r="ES3" i="1"/>
  <c r="CA3" i="1"/>
  <c r="BS3" i="1"/>
  <c r="EK7" i="1"/>
  <c r="ES7" i="1"/>
  <c r="EO7" i="1"/>
  <c r="EG7" i="1"/>
  <c r="BW7" i="1"/>
  <c r="BS7" i="1"/>
  <c r="BR6" i="1" l="1"/>
  <c r="BR5" i="1"/>
  <c r="BV9" i="1"/>
  <c r="BV2" i="1"/>
  <c r="BZ6" i="1"/>
  <c r="BR7" i="1"/>
  <c r="BR8" i="1"/>
  <c r="BZ4" i="1"/>
  <c r="BV7" i="1"/>
  <c r="BV8" i="1"/>
  <c r="BZ9" i="1"/>
  <c r="EF7" i="1"/>
  <c r="BZ7" i="1"/>
  <c r="EJ7" i="1"/>
  <c r="EN7" i="1"/>
  <c r="ER7" i="1"/>
  <c r="ER3" i="1"/>
  <c r="BZ3" i="1"/>
  <c r="EJ6" i="1"/>
  <c r="BV3" i="1"/>
  <c r="BR3" i="1"/>
  <c r="EJ3" i="1"/>
  <c r="EF3" i="1"/>
  <c r="BN7" i="1"/>
  <c r="EF9" i="1"/>
  <c r="ER9" i="1"/>
  <c r="EN5" i="1"/>
  <c r="EF5" i="1"/>
  <c r="BV6" i="1"/>
  <c r="BN6" i="1"/>
  <c r="BR9" i="1"/>
  <c r="BN9" i="1"/>
  <c r="BN3" i="1"/>
  <c r="ER2" i="1"/>
  <c r="EF2" i="1"/>
  <c r="BN5" i="1"/>
  <c r="BZ5" i="1"/>
  <c r="EN8" i="1"/>
  <c r="EF8" i="1"/>
  <c r="EJ4" i="1"/>
  <c r="EF4" i="1"/>
  <c r="BR2" i="1"/>
  <c r="BN2" i="1"/>
  <c r="BN8" i="1"/>
  <c r="BZ8" i="1"/>
  <c r="EF6" i="1"/>
  <c r="BV4" i="1"/>
  <c r="BN4" i="1"/>
  <c r="EQ7" i="1"/>
  <c r="BM7" i="1"/>
  <c r="BQ7" i="1"/>
  <c r="BY7" i="1"/>
  <c r="EE7" i="1"/>
  <c r="EE3" i="1"/>
  <c r="EM3" i="1"/>
  <c r="BQ3" i="1"/>
  <c r="BM3" i="1"/>
  <c r="EP7" i="1"/>
  <c r="EH7" i="1"/>
  <c r="BP7" i="1"/>
  <c r="EH3" i="1"/>
  <c r="BP3" i="1"/>
  <c r="EL2" i="1"/>
  <c r="ET8" i="1"/>
  <c r="CB6" i="1"/>
  <c r="EH6" i="1"/>
  <c r="BX9" i="1"/>
  <c r="EL9" i="1"/>
  <c r="BT8" i="1"/>
  <c r="BX2" i="1"/>
  <c r="BP2" i="1"/>
  <c r="ET5" i="1"/>
  <c r="BP9" i="1"/>
  <c r="BP6" i="1"/>
  <c r="BT5" i="1"/>
  <c r="EH4" i="1"/>
  <c r="EH8" i="1"/>
  <c r="BP4" i="1"/>
  <c r="BP8" i="1"/>
  <c r="EH5" i="1"/>
  <c r="EH9" i="1"/>
  <c r="CA7" i="1"/>
  <c r="BO7" i="1"/>
  <c r="BW3" i="1"/>
  <c r="EK3" i="1"/>
  <c r="EG3" i="1"/>
  <c r="EO8" i="1"/>
  <c r="EG8" i="1"/>
  <c r="BO8" i="1"/>
  <c r="BO3" i="1"/>
  <c r="BS2" i="1"/>
  <c r="BO2" i="1"/>
  <c r="CA8" i="1"/>
  <c r="BW6" i="1"/>
  <c r="BO6" i="1"/>
  <c r="EG2" i="1"/>
  <c r="EK6" i="1"/>
  <c r="BO9" i="1"/>
  <c r="EG4" i="1"/>
  <c r="CA5" i="1"/>
  <c r="BO4" i="1"/>
  <c r="EG5" i="1"/>
</calcChain>
</file>

<file path=xl/sharedStrings.xml><?xml version="1.0" encoding="utf-8"?>
<sst xmlns="http://schemas.openxmlformats.org/spreadsheetml/2006/main" count="821" uniqueCount="457">
  <si>
    <t>Выберите вашу школу (Выпадающий список)</t>
  </si>
  <si>
    <t>1. Что из перечисленного наиболее важно лично для вас? (Одиночный выбор)</t>
  </si>
  <si>
    <t>2.  Как вы относитесь к конкуренции между людьми? (Одиночный выбор)</t>
  </si>
  <si>
    <t>3. Какое высказывание точнее всего отражает вашу позицию в конфликтных ситуациях? (Одиночный выбор)</t>
  </si>
  <si>
    <t>4. Как, по вашему мнению, стоит рассаживать учеников в классе? (Одиночный выбор)</t>
  </si>
  <si>
    <t>5. Что для вас важно на уроке? (Одиночный выбор)</t>
  </si>
  <si>
    <t>6. Как, по вашему мнению, лучше всего разрешать конфликты между учениками (в большинстве случаев)? (Одиночный выбор)</t>
  </si>
  <si>
    <t>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</t>
  </si>
  <si>
    <t>8. Что из перечисленного лучше всего помогает вам достигать поставленных целей? (Одиночный выбор)</t>
  </si>
  <si>
    <t>9. Если ваше мнение отличается от мнения большинства, что делаете в такой ситуации? (Одиночный выбор)</t>
  </si>
  <si>
    <t>10. Какую характеристику вы могли бы в большей степени отнести к себе? (Одиночный выбор)</t>
  </si>
  <si>
    <t>11. От чего, по вашему мнению, зависит успех человека в жизни? (Одиночный выбор)</t>
  </si>
  <si>
    <t>12. По вашему мнению, травля (постоянные издевательства) в школе – это в первую очередь проблема: (Одиночный выбор)</t>
  </si>
  <si>
    <t>13. Какие вопросы на уроке представляются вам наиболее полезными для ребенка? (Одиночный выбор)</t>
  </si>
  <si>
    <t>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</t>
  </si>
  <si>
    <t>15.  Продолжите высказывание: «Я считаю, что школьные правила должны…» (Одиночный выбор)</t>
  </si>
  <si>
    <t>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</t>
  </si>
  <si>
    <t>17. Кто в большей степени влияет на события в вашей повседневной жизни? (Одиночный выбор)</t>
  </si>
  <si>
    <t>18. Когда вам по какой-либо причине становится тревожно, что вы обычно делаете? (Одиночный выбор)</t>
  </si>
  <si>
    <t>19. Что вас меньше всего раздражает в людях? (Одиночный выбор)</t>
  </si>
  <si>
    <t>20. Как бы вам хотелось достигать успеха в жизни? (Одиночный выбор)</t>
  </si>
  <si>
    <t>21. Как, по вашему мнению, надо преодолевать трудности? (Одиночный выбор)</t>
  </si>
  <si>
    <t>22. В школе планируют обсудить и решить, какие кружки и секции открыть в новом учебном году. Какая позиция вам ближе всего? (Одиночный выбор)</t>
  </si>
  <si>
    <t>23. Что для ребенка, по вашему мнению, должно быть самым главным в учебе? (Одиночный выбор)</t>
  </si>
  <si>
    <t>24. С одним из учеников почти никто в классе не разговаривает, у него нет друзей, его обижают. Как бы вы предпочли поступить? (Одиночный выбор)</t>
  </si>
  <si>
    <t>25. Чем обычно занимаетесь в выходные? (Одиночный выбор)</t>
  </si>
  <si>
    <t>26. Что вы делаете в первую очередь, если нужно что-то исправить или улучшить в выполненной вами работе? (Одиночный выбор)</t>
  </si>
  <si>
    <t>27. С кем обычно советуетесь в трудной ситуации? (Одиночный выбор)</t>
  </si>
  <si>
    <t>1. Что в вашей школе поддерживается больше всего? (Одиночный выбор)</t>
  </si>
  <si>
    <t>2. Какое описание лучше всего подходит вашей школе? (Одиночный выбор)</t>
  </si>
  <si>
    <t>3. Продолжите высказывание: «Конфликт между учителями вашей школы...» (Одиночный выбор)</t>
  </si>
  <si>
    <t>4. Как в вашей школе рассаживают учеников в классе? (Одиночный выбор)</t>
  </si>
  <si>
    <t>5. Как бы вы охарактеризовали типичный урок в вашей школе? (Одиночный выбор)</t>
  </si>
  <si>
    <t>6. Как действуют в вашей школе, когда между учениками возникают серьезные конфликты? (Одиночный выбор)</t>
  </si>
  <si>
    <t>7. Какие события в вашей школе самые популярные? (Одиночный выбор)</t>
  </si>
  <si>
    <t>8. В вашей школе есть ученики и учителя, которых ставят всем в пример. Как думаете, что у них общего? (Одиночный выбор)</t>
  </si>
  <si>
    <t>9. В коллективе возник спор. Некоторые учителя не согласны с мнением большинства. Что чаще всего делают в таких случаях? (Одиночный выбор)</t>
  </si>
  <si>
    <t>10. Какая характеристика подходит вашей школе больше остальных? (Одиночный выбор)</t>
  </si>
  <si>
    <t>11. Что прежде всего считается успехом в вашей школе? (Одиночный выбор)</t>
  </si>
  <si>
    <t>12. Как в вашей школе относятся к травле (буллингу)? (Одиночный выбор)</t>
  </si>
  <si>
    <t>13. Какие задания вы стараетесь почаще давать вашим ученикам? (Одиночный выбор)</t>
  </si>
  <si>
    <t>14. В нашей школе в олимпиадах и конкурсах участвуют… (Одиночный выбор)</t>
  </si>
  <si>
    <t>15. Как в вашей школе устанавливаются правила? (Одиночный выбор)</t>
  </si>
  <si>
    <t>16. Как в вашей школе реагируют учителя, если ученик неформально оделся, покрасил волосы в яркий цвет и т. п.? (Одиночный выбор)</t>
  </si>
  <si>
    <t>17. От кого/чего в большей степени зависит, насколько ваша школа успешна? (Одиночный выбор)</t>
  </si>
  <si>
    <t>18. Что в первую очередь делают в школе, если ученику стало тревожно? (Одиночный выбор)</t>
  </si>
  <si>
    <t>19. Как вы думаете, каким людям комфортнее всего в вашей школе? (Одиночный выбор)</t>
  </si>
  <si>
    <t>20. Благодаря чему ваша школа достигает успехов / может достичь успехов? (Одиночный выбор)</t>
  </si>
  <si>
    <t>21. Как в вашей школе педагоги обычно преодолевают трудности во взаимоотношениях? (Одиночный выбор)</t>
  </si>
  <si>
    <t>22. Как в вашей школе решают, какие кружки и секции открыть в новом учебном году? (Одиночный выбор)</t>
  </si>
  <si>
    <t>23. Иногда ученики не выполняют домашние задания. Как учителя вашей школы обычно на это реагируют? (Одиночный выбор)</t>
  </si>
  <si>
    <t>24. Как в вашей школе действуют, когда с кем-либо из учеников перестали разговаривать, насмехаются над ним? (Одиночный выбор)</t>
  </si>
  <si>
    <t>25. Что чаще всего делают ученики в школе в свободное время (на переменах, в перерывах перед внеурочными занятиями и т. п.)? (Одиночный выбор)</t>
  </si>
  <si>
    <t>26. Что происходит, когда в школе необходимо что-то исправить или улучшить? (Одиночный выбор)</t>
  </si>
  <si>
    <t>27. Что в вашей школе принято делать в первую очередь, если возникла проблема? (Одиночный выбор)</t>
  </si>
  <si>
    <t>7. Ваш пол (Одиночный выбор)</t>
  </si>
  <si>
    <t>8. Сколько вам лет? (Одиночный выбор)</t>
  </si>
  <si>
    <t>9. Какой у вас педагогический стаж в целом? (Одиночный выбор)</t>
  </si>
  <si>
    <t>10. Как долго вы работаете в вашей школе? (Одиночный выбор)</t>
  </si>
  <si>
    <t>В начальных классах</t>
  </si>
  <si>
    <t>В 5–6-х классах</t>
  </si>
  <si>
    <t>В 7-х классах</t>
  </si>
  <si>
    <t>В 8-х классах</t>
  </si>
  <si>
    <t>В 9-х классах</t>
  </si>
  <si>
    <t>В 10-х классах</t>
  </si>
  <si>
    <t>В 11-х классах</t>
  </si>
  <si>
    <t>Именная ссылка</t>
  </si>
  <si>
    <t>Принятие решения совместно с другими людьми</t>
  </si>
  <si>
    <t>Конкуренция хороша до тех пор, пока полезна для всего коллектива</t>
  </si>
  <si>
    <t>Один в поле не воин</t>
  </si>
  <si>
    <t>Чтобы дети могли проявить себя</t>
  </si>
  <si>
    <t>Обсуждать конфликт среди одноклассников и стараться найти решение, с которым большинство согласится</t>
  </si>
  <si>
    <t>Увлечения родных и близких, поддержка семейных хобби (сбор грибов, рыбалка, настольные игры и т. п.)</t>
  </si>
  <si>
    <t>Работа в группе, команде</t>
  </si>
  <si>
    <t>Я исполнительный (-ая), следую правилам</t>
  </si>
  <si>
    <t>От действий самого человека – кто стремится, тот достигает успеха</t>
  </si>
  <si>
    <t>Всего коллектива, в котором есть случаи травли</t>
  </si>
  <si>
    <t>Вопросы, ответы на которые ученики могут обсудить совместно</t>
  </si>
  <si>
    <t>Если это значимо для моего ученика, посоветую участвовать. Но решение в любом случае за самим ребенком</t>
  </si>
  <si>
    <t>Приниматься решением всего школьного коллектива</t>
  </si>
  <si>
    <t>Предложил (-а) бы обсудить в классе и решить, в чем лучше всего прийти</t>
  </si>
  <si>
    <t>Коллектив – друзья, коллеги и/или др.</t>
  </si>
  <si>
    <t>Обращаюсь к человеку, который знает, как правильно поступить</t>
  </si>
  <si>
    <t>Благодаря слаженной работе команды, сотрудничеству с другими людьми</t>
  </si>
  <si>
    <t>С трудностями нужно справляться сообща</t>
  </si>
  <si>
    <t>Открыть кружки и секции, которые интересны большинству</t>
  </si>
  <si>
    <t>Учиться общаться с другими людьми</t>
  </si>
  <si>
    <t>Обсудить ситуацию в классе</t>
  </si>
  <si>
    <t>Делаю то, что в первую очередь интересно для меня</t>
  </si>
  <si>
    <t>Спрашиваю у руководства, как это лучше сделать</t>
  </si>
  <si>
    <t>С близкими, которые хорошо меня знают и понимают, что можно предпринять</t>
  </si>
  <si>
    <t>Коллективные обсуждения, договоренности и решения</t>
  </si>
  <si>
    <t>У нас любят вместе планировать дела и участвовать в общих активностях</t>
  </si>
  <si>
    <t>Касается всех, ведь конфликты отражаются на каждом члене коллектива</t>
  </si>
  <si>
    <t>Так, как скажет учитель (классный руководитель)</t>
  </si>
  <si>
    <t>Все работают в группах, вместе выполняют задания и показывают совместный результат</t>
  </si>
  <si>
    <t>Конфликт обсуждается в классе, одноклассники и друзья помогают рассудить стороны</t>
  </si>
  <si>
    <t>События, в которых можно участвовать всем вместе и проявлять способности как команда</t>
  </si>
  <si>
    <t>Общительность, готовность сотрудничать с другими людьми и работать в команде</t>
  </si>
  <si>
    <t>Выслушивают разные мнения и находят в каждом то, что может быть полезным</t>
  </si>
  <si>
    <t>В нашей школе прислушиваются к мнению каждого, стараются его учесть</t>
  </si>
  <si>
    <t>Достижения школьных команд и коллективов</t>
  </si>
  <si>
    <t>Как к общей проблеме всего коллектива</t>
  </si>
  <si>
    <t>Задания, которые можно выполнять вместе с одноклассниками</t>
  </si>
  <si>
    <t>Те, кто сам хочет</t>
  </si>
  <si>
    <t>Правила принимаются в коллективном обсуждении, когда все согласны с его результатами</t>
  </si>
  <si>
    <t>От каждого, кто в нее приходит</t>
  </si>
  <si>
    <t>Разговаривают с учеником индивидуально и стараются разобраться в причинах тревоги</t>
  </si>
  <si>
    <t>Тем, кто с удовольствием работает в команде</t>
  </si>
  <si>
    <t>В школе все стараются понять друг друга и договориться</t>
  </si>
  <si>
    <t>Обсуждают трудности в коллективе и находят общее решение</t>
  </si>
  <si>
    <t>Опрашивают максимальное количество учеников и/или родителей. Открывают кружки и секции, актуальные для большинства</t>
  </si>
  <si>
    <t>Спрашивают, какие задания могли бы заинтересовать их</t>
  </si>
  <si>
    <t>Обсуждают ситуацию в коллективе</t>
  </si>
  <si>
    <t>Общаются с одноклассниками/друзьями, что-то делают вместе</t>
  </si>
  <si>
    <t>Любой ученик, родитель или учитель может предложить решение</t>
  </si>
  <si>
    <t>Всем вместе решать проблему</t>
  </si>
  <si>
    <t>женский</t>
  </si>
  <si>
    <t>40–49 лет</t>
  </si>
  <si>
    <t>Более 10 лет</t>
  </si>
  <si>
    <t>Чтобы дети учились взаимодействовать</t>
  </si>
  <si>
    <t>Давать возможность каждому отстаивать свою точку зрения</t>
  </si>
  <si>
    <t>Яркое впечатление или событие, которое привлекло моё внимание и побудило меня к действию</t>
  </si>
  <si>
    <t>Моя самостоятельность, активность и инициатива</t>
  </si>
  <si>
    <t>Признаю право принять решение большинством голосов</t>
  </si>
  <si>
    <t>Я люблю работать в коллективе</t>
  </si>
  <si>
    <t>Я сам (-а)</t>
  </si>
  <si>
    <t>Избегание любых изменений, боязнь нового</t>
  </si>
  <si>
    <t>Максимально учесть интересы каждого</t>
  </si>
  <si>
    <t>Поговорить с этим учеником и поддержать его</t>
  </si>
  <si>
    <t>В нашей семье есть традиции (ходим в театр, готовим обед и т. п.)</t>
  </si>
  <si>
    <t>Традиции, сложившиеся обычаи</t>
  </si>
  <si>
    <t>У нас реализуют задумки и инициативы классного руководителя и школьной администрации, ответственно относятся к поручениям</t>
  </si>
  <si>
    <t>К разрешению конфликта привлекается учитель / классный руководитель / завуч / директор</t>
  </si>
  <si>
    <t>Традиционные события нашей школы</t>
  </si>
  <si>
    <t>В нашей школе строгая дисциплина, каждый должен соблюдать установленные правила</t>
  </si>
  <si>
    <t>Индивидуальные победы учеников и учителей</t>
  </si>
  <si>
    <t>Задания, которые интересны детям и учитывают их способности</t>
  </si>
  <si>
    <t>Тем, кто чётко выполняет распоряжения школьной администрации</t>
  </si>
  <si>
    <t>У школы богатый опыт, она сохраняет свои лучшие традиции</t>
  </si>
  <si>
    <t>Призывают не отставать от одноклассников</t>
  </si>
  <si>
    <t>Сообщать руководству школы</t>
  </si>
  <si>
    <t>Привлекать к их разрешению педагогов и руководство школы, которые отвечают за дисциплину</t>
  </si>
  <si>
    <t>Опора на мудрость и опыт старшего поколения</t>
  </si>
  <si>
    <t>Предложил (-а) бы одеться так, как им самим хочется</t>
  </si>
  <si>
    <t>Узнавать то, что интересно самому</t>
  </si>
  <si>
    <t>Решаю задачи, которые передо мной поставлены</t>
  </si>
  <si>
    <t>Обсуждаю в коллективе</t>
  </si>
  <si>
    <t>Решения и распоряжения школьной администрации</t>
  </si>
  <si>
    <t>Каждый старается проявить себя, высказать свое мнение</t>
  </si>
  <si>
    <t>События, в которых можно участвовать индивидуально и проявлять свои способности</t>
  </si>
  <si>
    <t>Призывают несогласных держать свое мнение при себе и не провоцировать конфликт</t>
  </si>
  <si>
    <t>Качественное и точное выполнение распоряжений администрации</t>
  </si>
  <si>
    <t>Как к проблеме только тех, кто в этом участвует</t>
  </si>
  <si>
    <t>Те, кого отправил учитель (или школьная администрация)</t>
  </si>
  <si>
    <t>Правила устанавливаются руководством школы, и все следуют им</t>
  </si>
  <si>
    <t>Обращают внимание ученика на недопустимость нарушения Устава (правил) школы</t>
  </si>
  <si>
    <t>От того, какие сложились отношения в коллективе</t>
  </si>
  <si>
    <t>В школе много талантливых людей, которые проявляют и развивают свои способности</t>
  </si>
  <si>
    <t>Самостоятельно, ни с кем не советуясь</t>
  </si>
  <si>
    <t>Ставят двойку и сообщают родителям</t>
  </si>
  <si>
    <t>Поддерживают этого ученика индивидуально</t>
  </si>
  <si>
    <t>Администрация решает, как это лучше сделать</t>
  </si>
  <si>
    <t>3–5 лет</t>
  </si>
  <si>
    <t>Конкуренция помогает человеку проявить свои способности, выделиться на фоне других</t>
  </si>
  <si>
    <t>Так же, как их обычно разрешали</t>
  </si>
  <si>
    <t>Я следую традициям, не люблю изменения</t>
  </si>
  <si>
    <t>Ничья. Так сложились обстоятельства</t>
  </si>
  <si>
    <t>Стараюсь справиться самостоятельно</t>
  </si>
  <si>
    <t>За счет собственных усилий</t>
  </si>
  <si>
    <t>Трудности надо преодолевать самому, не полагаться на кого-то другого</t>
  </si>
  <si>
    <t>Многие проявляют творческие способности, участвуют в активностях, предлагают идеи, которые учитывают в школе</t>
  </si>
  <si>
    <t>Уважение школьных традиций</t>
  </si>
  <si>
    <t>Идею кружка может предложить любой ученик, родитель или педагог</t>
  </si>
  <si>
    <t>Учителю (классному руководителю) стоит обсудить этот вопрос с классом, вместе выработать и принять общее решение</t>
  </si>
  <si>
    <t>Направления, которые сейчас актуальны и поощряются в стране (например, волонтёрство, патриотические акции, ЗОЖ и др.)</t>
  </si>
  <si>
    <t>От того, в каком коллективе работает или учится человек</t>
  </si>
  <si>
    <t>Объяснил (-а) бы, что на подобные события положено одеваться в соответствии со школьными правилами</t>
  </si>
  <si>
    <t>Всегда по-разному, главное, чтобы в компании (друзей, близких, родных и т. д.)</t>
  </si>
  <si>
    <t>С друзьями или знакомыми (несколькими людьми)</t>
  </si>
  <si>
    <t>Чаще всего учитель (классный руководитель) обсуждает этот вопрос с классом</t>
  </si>
  <si>
    <t>Те, у кого есть опыт в этом</t>
  </si>
  <si>
    <t>Стараются объяснить, что не надо выделяться</t>
  </si>
  <si>
    <t>Руководство школы самостоятельно решает, какие кружки и секции открыть. Возможно, на это влияют и вышестоящие органы</t>
  </si>
  <si>
    <t>Делают то, что попросят педагоги или администрация</t>
  </si>
  <si>
    <t>50–59 лет</t>
  </si>
  <si>
    <t>Самовыражение, следование своим желаниям</t>
  </si>
  <si>
    <t>Конкуренция помогает человеку занять лучшее место в жизни, влиять на других людей</t>
  </si>
  <si>
    <t>На весь мир не будешь мил</t>
  </si>
  <si>
    <t>Узнаю, как подобную работу делали раньше</t>
  </si>
  <si>
    <t>Касается только тех, кто в нем участвует</t>
  </si>
  <si>
    <t>Классы (коллективы) обсуждают, предлагают общее решение</t>
  </si>
  <si>
    <t>мужской</t>
  </si>
  <si>
    <t>25–29 лет</t>
  </si>
  <si>
    <t>Менее 3 лет</t>
  </si>
  <si>
    <t>Как к проблеме, которая должна решаться руководством</t>
  </si>
  <si>
    <t>Соблюдение традиций (сложившихся обычаев, проверенных временем образцов)</t>
  </si>
  <si>
    <t>Конкуренция вредна, она разрушает сложившиеся отношения</t>
  </si>
  <si>
    <t>Я следую своим убеждениям и отстаиваю своё мнение</t>
  </si>
  <si>
    <t>Если кто-то еще из класса будет готовиться и участвовать, посоветую присоединиться</t>
  </si>
  <si>
    <t>Благодаря удаче</t>
  </si>
  <si>
    <t>Размышляю сам (-а), так как никто не сделает это лучше меня</t>
  </si>
  <si>
    <t>Ни с кем не советуюсь, обычно я сам (-а) решаю, как поступить</t>
  </si>
  <si>
    <t>Это обычное дело, учителя сами помирятся</t>
  </si>
  <si>
    <t>В нашей школе все работают сообща, делятся друг с другом успехами и неудачами</t>
  </si>
  <si>
    <t>Как к неизбежной проблеме, которая может возникнуть в любом коллективе</t>
  </si>
  <si>
    <t>Задания, которые сам (-а) считаю важными по данной теме</t>
  </si>
  <si>
    <t>Правила уже существуют долгие годы и остаются неизменными</t>
  </si>
  <si>
    <t>Вопросы, которые интересны самому ребенку</t>
  </si>
  <si>
    <t>Разрабатываться с учетом пожеланий каждого</t>
  </si>
  <si>
    <t>Подстраивание под мнение большинства, отсутствие своей позиции и своего мнения</t>
  </si>
  <si>
    <t>Чтобы преодолеть трудности, нужно дождаться благоприятной для этого ситуации</t>
  </si>
  <si>
    <t>Тем, кто любит придумывать новое и выступать с инициативами</t>
  </si>
  <si>
    <t>Каждый занимается своими делами</t>
  </si>
  <si>
    <t>Самолюбование, отказ следовать установленным образцам и безразличное отношение к окружающим</t>
  </si>
  <si>
    <t>CQ0BCTHBIECT02BF</t>
  </si>
  <si>
    <t>От влиятельных людей, которые помогают продвигаться к успеху</t>
  </si>
  <si>
    <t>От контроля со стороны учителей и администрации</t>
  </si>
  <si>
    <t>Тем, кто сохраняет и поддерживает сложившиеся традиции</t>
  </si>
  <si>
    <t>Сохраняю своё личное мнение втайне, чтобы не нарушить сложившийся порядок</t>
  </si>
  <si>
    <t>От семьи, в которой человек родился</t>
  </si>
  <si>
    <t>С руководителем или другим авторитетным человеком, который точно знает, как правильно поступить</t>
  </si>
  <si>
    <t>Терпеливо ждут, когда трудности разрешатся сами собой</t>
  </si>
  <si>
    <t>Не заостряют на этом внимания – такие ситуации случаются и потом сходят на нет</t>
  </si>
  <si>
    <t>Для таких ситуаций у нас есть проверенные временем решения</t>
  </si>
  <si>
    <t>События, в которых призывает поучаствовать вышестоящее руководство</t>
  </si>
  <si>
    <t>Интересы друзей, благодаря которым всегда есть общие темы для разговора и повод провести время вместе</t>
  </si>
  <si>
    <t>Те, кого выдвинул коллектив</t>
  </si>
  <si>
    <t>Оставаться неизменными, ведь они проверены временем</t>
  </si>
  <si>
    <t>Обычно все выполняют одинаковые задания, отвечают у доски</t>
  </si>
  <si>
    <t>Авторитетные и значимые люди – например, руководители</t>
  </si>
  <si>
    <t>Стараются убедить его, что на самом деле всё не так плохо</t>
  </si>
  <si>
    <t>Если он достойно выступит, им будут гордиться дома. Посоветую участвовать</t>
  </si>
  <si>
    <t>Спокойно отнестись к этой ситуации, потому что в школе всегда были, есть и будут такие ученики</t>
  </si>
  <si>
    <t>60 лет или старше</t>
  </si>
  <si>
    <t>Пусть каждый садится, где хочет и с кем хочет</t>
  </si>
  <si>
    <t>Одни и те же кружки и секции работают из года в год. Как правило, новые не открывают</t>
  </si>
  <si>
    <t>UCVY3BPXN55UFT0C</t>
  </si>
  <si>
    <t>2023.04.28 11:43</t>
  </si>
  <si>
    <t>00:38:58</t>
  </si>
  <si>
    <t>TRYSCJPYR93N0JJI</t>
  </si>
  <si>
    <t>МОУ Зеленорощинская средняя школа (п. Зелёная Роща, Ульяновская область)</t>
  </si>
  <si>
    <t>2023.04.24 08:16</t>
  </si>
  <si>
    <t>00:17:59</t>
  </si>
  <si>
    <t>01UCYFUSYBUVKIDI</t>
  </si>
  <si>
    <t>VWYICM5VPKE4EYRD</t>
  </si>
  <si>
    <t>FOWIAVCPX5CXQREL</t>
  </si>
  <si>
    <t>2023.04.13 08:19</t>
  </si>
  <si>
    <t>00:13:06</t>
  </si>
  <si>
    <t>EVWZ1L3XVUUHRJRJ</t>
  </si>
  <si>
    <t>GVXQNP414GQSDWY2</t>
  </si>
  <si>
    <t>2023.04.10 19:15</t>
  </si>
  <si>
    <t>00:32:53</t>
  </si>
  <si>
    <t>FQ4MTOGEORJHVGEI</t>
  </si>
  <si>
    <t>EXS3SKCK69HO5JWE</t>
  </si>
  <si>
    <t>2023.04.10 17:14</t>
  </si>
  <si>
    <t>00:45:12</t>
  </si>
  <si>
    <t>WABGA9YFXJ0OUHZM</t>
  </si>
  <si>
    <t>EGPFOLSIAWFT3BFA</t>
  </si>
  <si>
    <t>2023.04.10 15:03</t>
  </si>
  <si>
    <t>00:50:26</t>
  </si>
  <si>
    <t>8KMWXDSDHMCVOAGM</t>
  </si>
  <si>
    <t>2023.04.10 13:35</t>
  </si>
  <si>
    <t>00:25:15</t>
  </si>
  <si>
    <t>2023.04.10 12:31</t>
  </si>
  <si>
    <t>00:29:11</t>
  </si>
  <si>
    <t>RKT2GOL3WSVSLD4Y</t>
  </si>
  <si>
    <t>IYZD4CEUSCNOQTFO</t>
  </si>
  <si>
    <t>Столбец1</t>
  </si>
  <si>
    <t>Столбец2</t>
  </si>
  <si>
    <t>Столбец3</t>
  </si>
  <si>
    <t>Столбец4</t>
  </si>
  <si>
    <t>Столбец5</t>
  </si>
  <si>
    <t>Столбец7</t>
  </si>
  <si>
    <t>Столбец8</t>
  </si>
  <si>
    <t>Столбец9</t>
  </si>
  <si>
    <t>Ключ 1-1</t>
  </si>
  <si>
    <t>Ключ 2-1</t>
  </si>
  <si>
    <t>Ключ 1-2</t>
  </si>
  <si>
    <t>Ключ 1-3</t>
  </si>
  <si>
    <t>Ключ 1-4</t>
  </si>
  <si>
    <t>Ключ 1-5</t>
  </si>
  <si>
    <t>Ключ 1-6</t>
  </si>
  <si>
    <t>Ключ 1-7</t>
  </si>
  <si>
    <t>Ключ 1-8</t>
  </si>
  <si>
    <t>Ключ 1-9</t>
  </si>
  <si>
    <t>Ключ 1-10</t>
  </si>
  <si>
    <t>Ключ 1-11</t>
  </si>
  <si>
    <t>Ключ 1-12</t>
  </si>
  <si>
    <t>Ключ 1-13</t>
  </si>
  <si>
    <t>Ключ 1-14</t>
  </si>
  <si>
    <t>Ключ 1-15</t>
  </si>
  <si>
    <t>Ключ 1-16</t>
  </si>
  <si>
    <t>Ключ 1-17</t>
  </si>
  <si>
    <t>Ключ 1-18</t>
  </si>
  <si>
    <t>Ключ 1-19</t>
  </si>
  <si>
    <t>Ключ 1-20</t>
  </si>
  <si>
    <t>Ключ 1-21</t>
  </si>
  <si>
    <t>Ключ 1-22</t>
  </si>
  <si>
    <t>Ключ 1-23</t>
  </si>
  <si>
    <t>Ключ 1-24</t>
  </si>
  <si>
    <t>Ключ 1-25</t>
  </si>
  <si>
    <t>Ключ 1-26</t>
  </si>
  <si>
    <t>Ключ 2-12</t>
  </si>
  <si>
    <t>Ключ 2-2</t>
  </si>
  <si>
    <t>Ключ 2-3</t>
  </si>
  <si>
    <t>Ключ 2-4</t>
  </si>
  <si>
    <t>Ключ 2-5</t>
  </si>
  <si>
    <t>Ключ 2-6</t>
  </si>
  <si>
    <t>Ключ 2-7</t>
  </si>
  <si>
    <t>Ключ 2-8</t>
  </si>
  <si>
    <t>Ключ 2-9</t>
  </si>
  <si>
    <t>Ключ 2-10</t>
  </si>
  <si>
    <t>Ключ 2-11</t>
  </si>
  <si>
    <t>Ключ 2-13</t>
  </si>
  <si>
    <t>Ключ 2-14</t>
  </si>
  <si>
    <t>Ключ 2-15</t>
  </si>
  <si>
    <t>Ключ 2-16</t>
  </si>
  <si>
    <t>Ключ 2-17</t>
  </si>
  <si>
    <t>Ключ 2-18</t>
  </si>
  <si>
    <t>Ключ 2-19</t>
  </si>
  <si>
    <t>Ключ 2-20</t>
  </si>
  <si>
    <t>Ключ 2-21</t>
  </si>
  <si>
    <t>Ключ 2-22</t>
  </si>
  <si>
    <t>Ключ 2-23</t>
  </si>
  <si>
    <t>Ключ 2-24</t>
  </si>
  <si>
    <t>Ключ 2-25</t>
  </si>
  <si>
    <t>Ключ 2-26</t>
  </si>
  <si>
    <t>Ключ 2-27</t>
  </si>
  <si>
    <t>Ключ 1-27</t>
  </si>
  <si>
    <t xml:space="preserve">Административный тип </t>
  </si>
  <si>
    <t xml:space="preserve">Традиционалистский тип </t>
  </si>
  <si>
    <t xml:space="preserve">Коллективистский тип </t>
  </si>
  <si>
    <t xml:space="preserve">Индивидуалистический тип </t>
  </si>
  <si>
    <t>Классы: начальные</t>
  </si>
  <si>
    <t>Классы: 5–6-е</t>
  </si>
  <si>
    <t>Классы: 7-е</t>
  </si>
  <si>
    <t>Классы: 8-е</t>
  </si>
  <si>
    <t>Классы: 9-е</t>
  </si>
  <si>
    <t>Классы: 10-е</t>
  </si>
  <si>
    <t>Классы: 11-е</t>
  </si>
  <si>
    <t>Не преподаю</t>
  </si>
  <si>
    <t>Административный тип</t>
  </si>
  <si>
    <t>Традиционалистский тип</t>
  </si>
  <si>
    <t>Коллективистский тип</t>
  </si>
  <si>
    <t>Индивидуалистический тип</t>
  </si>
  <si>
    <t>Административный тип – 1</t>
  </si>
  <si>
    <t>Традиционалистский тип – 1</t>
  </si>
  <si>
    <t>Коллективистский тип – 1</t>
  </si>
  <si>
    <t>Индивидуалистический тип – 1</t>
  </si>
  <si>
    <t>Выбор: Административный тип – 1</t>
  </si>
  <si>
    <t>Выбор: Традиционалистский тип – 1</t>
  </si>
  <si>
    <t>Выбор: Коллективистский тип – 1</t>
  </si>
  <si>
    <t>Выбор: Индивидуалистический тип – 1</t>
  </si>
  <si>
    <t>Достижение: Административный тип – 1</t>
  </si>
  <si>
    <t>Достижение: Традиционалистский тип – 1</t>
  </si>
  <si>
    <t>Достижение: Коллективистский тип – 1</t>
  </si>
  <si>
    <t>Достижение: Индивидуалистический тип – 1</t>
  </si>
  <si>
    <t>Жизнестойкость: Административный тип – 1</t>
  </si>
  <si>
    <t>Жизнестойкость: Традиционалистский тип – 1</t>
  </si>
  <si>
    <t>Жизнестойкость: Коллективистский тип – 1</t>
  </si>
  <si>
    <t>Жизнестойкость: Индивидуалистический тип – 1</t>
  </si>
  <si>
    <t>Административный тип – 2</t>
  </si>
  <si>
    <t>Традиционалистский тип – 2</t>
  </si>
  <si>
    <t>Коллективистский тип – 2</t>
  </si>
  <si>
    <t>Индивидуалистический тип – 2</t>
  </si>
  <si>
    <t>Выбор: Административный тип – 2</t>
  </si>
  <si>
    <t>Выбор: Традиционалистский тип – 2</t>
  </si>
  <si>
    <t>Выбор: Коллективистский тип – 2</t>
  </si>
  <si>
    <t>Выбор: Индивидуалистический тип – 2</t>
  </si>
  <si>
    <t>Достижение: Административный тип – 2</t>
  </si>
  <si>
    <t>Достижение: Традиционалистский тип – 2</t>
  </si>
  <si>
    <t>Достижение: Коллективистский тип – 2</t>
  </si>
  <si>
    <t>Достижение: Индивидуалистический тип – 2</t>
  </si>
  <si>
    <t>Жизнестойкость: Административный тип – 2</t>
  </si>
  <si>
    <t>Жизнестойкость: Традиционалистский тип – 2</t>
  </si>
  <si>
    <t>Жизнестойкость: Коллективистский тип – 2</t>
  </si>
  <si>
    <t>Жизнестойкость: Индивидуалистический тип – 2</t>
  </si>
  <si>
    <t>Школьная культура (НАСТ.) — Семейная</t>
  </si>
  <si>
    <t>Школьная культура (НАСТ.) — Инновационная</t>
  </si>
  <si>
    <t>Школьная культура (НАСТ.) — Результативная</t>
  </si>
  <si>
    <t>Школьная культура (НАСТ.) — Ролевая</t>
  </si>
  <si>
    <t>Школьная культура (БУД.) — Семейная</t>
  </si>
  <si>
    <t>Школьная культура (БУД.) — Инновационная</t>
  </si>
  <si>
    <t>Школьная культура (БУД.) — Результативная</t>
  </si>
  <si>
    <t>Школьная культура (БУД.) — Ролевая</t>
  </si>
  <si>
    <t>Стиль лидерства (НАСТ.) — Семейная</t>
  </si>
  <si>
    <t>Стиль лидерства (НАСТ.) — Инновационная</t>
  </si>
  <si>
    <t>Стиль лидерства (НАСТ.) — Результативная</t>
  </si>
  <si>
    <t>Стиль лидерства (НАСТ.) — Ролевая</t>
  </si>
  <si>
    <t>Стиль лидерства (БУД.) — Семейная</t>
  </si>
  <si>
    <t>Стиль лидерства (БУД.) — Инновационная</t>
  </si>
  <si>
    <t>Стиль лидерства (БУД.) — Результативная</t>
  </si>
  <si>
    <t>Стиль лидерства (БУД.) — Ролевая</t>
  </si>
  <si>
    <t>Управление (НАСТ.) — Семейная</t>
  </si>
  <si>
    <t>Управление (НАСТ.) — Инновационная</t>
  </si>
  <si>
    <t>Управление (НАСТ.) — Результативная</t>
  </si>
  <si>
    <t>Управление (НАСТ.) — Ролевая</t>
  </si>
  <si>
    <t>Управление (БУД.) — Семейная</t>
  </si>
  <si>
    <t>Управление (БУД.) — Инновационная</t>
  </si>
  <si>
    <t>Управление (БУД.) — Результативная</t>
  </si>
  <si>
    <t>Управление (БУД.) — Ролевая</t>
  </si>
  <si>
    <t>Связующие механизмы (НАСТ.) — Семейная</t>
  </si>
  <si>
    <t>Связующие механизмы (НАСТ.) — Инновационная</t>
  </si>
  <si>
    <t>Связующие механизмы (НАСТ.) — Результативная</t>
  </si>
  <si>
    <t>Связующие механизмы (НАСТ.) — Ролевая</t>
  </si>
  <si>
    <t>Связующие механизмы (БУД.) — Семейная</t>
  </si>
  <si>
    <t>Связующие механизмы (БУД.) — Инновационная</t>
  </si>
  <si>
    <t>Связующие механизмы (БУД.) — Результативная</t>
  </si>
  <si>
    <t>Связующие механизмы (БУД.) — Ролевая</t>
  </si>
  <si>
    <t>Стратегические цели (НАСТ.) — Семейная</t>
  </si>
  <si>
    <t>Стратегические цели (НАСТ.) — Инновационная</t>
  </si>
  <si>
    <t>Стратегические цели (НАСТ.) — Результативная</t>
  </si>
  <si>
    <t>Стратегические цели (НАСТ.) — Ролевая</t>
  </si>
  <si>
    <t>Стратегические цели (БУД.) — Семейная</t>
  </si>
  <si>
    <t>Стратегические цели (БУД.) — Инновационная</t>
  </si>
  <si>
    <t>Стратегические цели (БУД.) — Результативная</t>
  </si>
  <si>
    <t>Стратегические цели (БУД.) — Ролевая</t>
  </si>
  <si>
    <t>Критерии успеха (НАСТ.) — Семейная</t>
  </si>
  <si>
    <t>Критерии успеха (НАСТ.) — Инновационная</t>
  </si>
  <si>
    <t>Критерии успеха (НАСТ.) — Результативная</t>
  </si>
  <si>
    <t>Критерии успеха (НАСТ.) — Ролевая</t>
  </si>
  <si>
    <t>Критерии успеха (БУД.) — Семейная</t>
  </si>
  <si>
    <t>Критерии успеха (БУД.) — Инновационная</t>
  </si>
  <si>
    <t>Критерии успеха (БУД.) — Результативная</t>
  </si>
  <si>
    <t>Критерии успеха (БУД.) — Ролевая</t>
  </si>
  <si>
    <t>Семейная (НАСТ.)</t>
  </si>
  <si>
    <t>Инновационная (НАСТ.)</t>
  </si>
  <si>
    <t>Результативная (НАСТ.)</t>
  </si>
  <si>
    <t>Ролевая (НАСТ.)</t>
  </si>
  <si>
    <t>Семейная (БУД.)</t>
  </si>
  <si>
    <t>Инновационная (БУД.)</t>
  </si>
  <si>
    <t>Результативная (БУД.)</t>
  </si>
  <si>
    <t>Ролевая (БУД.)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</si>
  <si>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4"/>
        <color rgb="FF000000"/>
        <rFont val="Calibri"/>
        <family val="2"/>
        <charset val="204"/>
      </rPr>
      <t xml:space="preserve">
Выберите один параметр или несколько разных. Изменения отобразятся на всех диаграммах и всех листах.</t>
    </r>
  </si>
  <si>
    <t>Ролевая</t>
  </si>
  <si>
    <t>Результативная</t>
  </si>
  <si>
    <t>Семейная</t>
  </si>
  <si>
    <t>Инновационная</t>
  </si>
  <si>
    <t>С переменами не спешат, прежде всё хорошенько обдумывают</t>
  </si>
  <si>
    <t>Общий итог</t>
  </si>
  <si>
    <t>Название школы</t>
  </si>
  <si>
    <t>Кол-во чел.</t>
  </si>
  <si>
    <t>Педагоги: «Я сам» (сумма ответов)</t>
  </si>
  <si>
    <t>Педагоги: «Моя школа» (сумма ответов)</t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</si>
  <si>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отношений.* Результаты по педагогам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>В таблице и на диаграмме «Педагоги: „Я сам“» показаны результаты по ч. 1 анкеты (как респондент сам мыслит и действует в различных ситуациях), «Педагоги: „Моя школа“» — ч. 2 анкеты (какой он видит школу, в которой работает).</t>
    </r>
    <r>
      <rPr>
        <sz val="12"/>
        <color rgb="FFFF0000"/>
        <rFont val="Calibri"/>
        <family val="2"/>
        <charset val="204"/>
      </rPr>
      <t xml:space="preserve"> 
</t>
    </r>
    <r>
      <rPr>
        <i/>
        <sz val="12"/>
        <rFont val="Calibri"/>
        <family val="2"/>
        <charset val="204"/>
      </rPr>
      <t xml:space="preserve">
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</si>
  <si>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t>Педагоги: «Я сам» — выбор (сумма ответов)</t>
  </si>
  <si>
    <t>Педагоги: «Моя школа» — выбор (сумма ответов)</t>
  </si>
  <si>
    <t>Педагоги: «Моя школа» — жизнестойкость (сумма ответов)</t>
  </si>
  <si>
    <t>Педагоги: «Я сам» — жизнестойкость 
(сумма ответов)</t>
  </si>
  <si>
    <t>Педагоги: «Я сам» — достижение 
(сумма ответов)</t>
  </si>
  <si>
    <t>Педагоги: «Моя школа» — достижение 
(сумма ответов)</t>
  </si>
  <si>
    <t>Педагоги. Оргкультура: «Сейчас»
(среднее по ответам)</t>
  </si>
  <si>
    <t>Педагоги. Оргкультура: «Хотел(-а) бы» 
(среднее по ответам)</t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</si>
  <si>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 (в ситуациях выбора, достижения и жизнестойкости).* Результаты по педагогам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Полученные данные разбиты на три категории (по ситуациям выбора, достижения и жизнестойкости). В таблицах и на диаграммах «Педагоги: „Я сам“» показаны результаты по ч. 1 анкеты (как респондент сам мыслит и действует в ситуациях выбора, достижения и жизнестойкости), «Педагоги: „Моя школа“» — ч. 2 анкеты (как, по мнению респондента, действуют в ситуациях выбора, достижения и жизнестойкости в его школе).
</t>
    </r>
    <r>
      <rPr>
        <i/>
        <sz val="12"/>
        <color rgb="FF000000"/>
        <rFont val="Calibri"/>
        <family val="2"/>
        <charset val="204"/>
      </rPr>
      <t xml:space="preserve">
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 Маркова, А.А. Данилина, И.А. 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</si>
  <si>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r>
      <rPr>
        <b/>
        <sz val="18"/>
        <color rgb="FF000000"/>
        <rFont val="Calibri"/>
        <family val="2"/>
        <charset val="204"/>
      </rPr>
      <t>Дополнительное исследование организационной культуры педагогического коллектива.* Результаты по педагогам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таблице и на диаграммах показаны результаты по ч. 3 анкеты. Первая диаграмма — сложившаяся организационная культура школы в представлении педагогов. Вторая диаграмма — желаемая организационная культура.
</t>
    </r>
    <r>
      <rPr>
        <sz val="12"/>
        <color rgb="FFFF0000"/>
        <rFont val="Calibri"/>
        <family val="2"/>
        <charset val="204"/>
      </rPr>
      <t xml:space="preserve">
</t>
    </r>
    <r>
      <rPr>
        <i/>
        <sz val="12"/>
        <rFont val="Calibri"/>
        <family val="2"/>
        <charset val="204"/>
      </rPr>
      <t>* Мониторинг организационной культуры педагогического коллектива по методике В.А. Ясвина проводился для определения качества исследовательского инструментария, разработанного лабораторией 
(о методике: https://psy.1sept.ru/view_article.php?ID=200901410)</t>
    </r>
  </si>
  <si>
    <t>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</si>
</sst>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i/>
      <sz val="12"/>
      <name val="Calibri"/>
      <family val="2"/>
      <charset val="204"/>
    </font>
    <font>
      <i/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/>
    <xf numFmtId="0" fontId="1" fillId="0" borderId="0" xfId="0" applyFont="1"/>
    <xf numFmtId="0" fontId="0" fillId="0" borderId="0" xfId="0" pivotButton="1" applyFont="1"/>
    <xf numFmtId="0" fontId="0" fillId="0" borderId="0" xfId="0" applyFont="1" applyAlignment="1">
      <alignment horizontal="left"/>
    </xf>
    <xf numFmtId="0" fontId="1" fillId="2" borderId="0" xfId="0" applyFont="1" applyFill="1"/>
    <xf numFmtId="0" fontId="0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4" borderId="0" xfId="0" applyFont="1" applyFill="1"/>
    <xf numFmtId="0" fontId="1" fillId="5" borderId="0" xfId="0" applyFont="1" applyFill="1"/>
    <xf numFmtId="0" fontId="0" fillId="5" borderId="0" xfId="0" applyFont="1" applyFill="1"/>
    <xf numFmtId="0" fontId="0" fillId="0" borderId="0" xfId="0" applyNumberFormat="1" applyFont="1"/>
    <xf numFmtId="0" fontId="2" fillId="0" borderId="0" xfId="0" applyFont="1"/>
    <xf numFmtId="0" fontId="1" fillId="6" borderId="0" xfId="0" applyFont="1" applyFill="1"/>
    <xf numFmtId="0" fontId="0" fillId="6" borderId="0" xfId="0" applyFont="1" applyFill="1"/>
    <xf numFmtId="0" fontId="1" fillId="7" borderId="0" xfId="0" applyFont="1" applyFill="1"/>
    <xf numFmtId="1" fontId="1" fillId="2" borderId="0" xfId="0" applyNumberFormat="1" applyFont="1" applyFill="1"/>
    <xf numFmtId="1" fontId="1" fillId="4" borderId="0" xfId="0" applyNumberFormat="1" applyFont="1" applyFill="1"/>
    <xf numFmtId="0" fontId="0" fillId="0" borderId="0" xfId="0" applyFont="1" applyFill="1"/>
    <xf numFmtId="0" fontId="1" fillId="8" borderId="0" xfId="0" applyFont="1" applyFill="1"/>
    <xf numFmtId="1" fontId="0" fillId="0" borderId="0" xfId="0" applyNumberFormat="1" applyFont="1"/>
    <xf numFmtId="0" fontId="3" fillId="0" borderId="0" xfId="0" applyFont="1" applyAlignment="1">
      <alignment vertical="center"/>
    </xf>
    <xf numFmtId="0" fontId="0" fillId="0" borderId="0" xfId="0" pivotButton="1" applyFont="1" applyAlignment="1">
      <alignment wrapText="1"/>
    </xf>
    <xf numFmtId="0" fontId="0" fillId="3" borderId="0" xfId="0" applyFont="1" applyFill="1"/>
    <xf numFmtId="0" fontId="0" fillId="8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232">
    <dxf>
      <alignment wrapText="1" readingOrder="0"/>
    </dxf>
    <dxf>
      <numFmt numFmtId="1" formatCode="0"/>
    </dxf>
    <dxf>
      <numFmt numFmtId="169" formatCode="0.0"/>
    </dxf>
    <dxf>
      <numFmt numFmtId="2" formatCode="0.00"/>
    </dxf>
    <dxf>
      <numFmt numFmtId="168" formatCode="0.000"/>
    </dxf>
    <dxf>
      <numFmt numFmtId="167" formatCode="0.0000"/>
    </dxf>
    <dxf>
      <numFmt numFmtId="166" formatCode="0.00000"/>
    </dxf>
    <dxf>
      <numFmt numFmtId="165" formatCode="0.000000"/>
    </dxf>
    <dxf>
      <numFmt numFmtId="164" formatCode="0.0000000"/>
    </dxf>
    <dxf>
      <alignment wrapText="1" readingOrder="0"/>
    </dxf>
    <dxf>
      <numFmt numFmtId="1" formatCode="0"/>
    </dxf>
    <dxf>
      <numFmt numFmtId="169" formatCode="0.0"/>
    </dxf>
    <dxf>
      <numFmt numFmtId="2" formatCode="0.00"/>
    </dxf>
    <dxf>
      <numFmt numFmtId="168" formatCode="0.000"/>
    </dxf>
    <dxf>
      <numFmt numFmtId="167" formatCode="0.0000"/>
    </dxf>
    <dxf>
      <numFmt numFmtId="166" formatCode="0.0000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color theme="1"/>
      </font>
      <border>
        <bottom style="thin">
          <color theme="0" tint="-0.34998626667073579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Серый срез без границ" pivot="0" table="0" count="10">
      <tableStyleElement type="wholeTable" dxfId="231"/>
      <tableStyleElement type="headerRow" dxfId="230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theme="0" tint="-0.14999847407452621"/>
              <bgColor theme="0" tint="-0.14999847407452621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 tint="-0.249977111117893"/>
              <bgColor theme="0" tint="-0.249977111117893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theme="0"/>
              <bgColor theme="0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/>
              <bgColor theme="0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Серый срез без границ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microsoft.com/office/2007/relationships/slicerCache" Target="slicerCaches/slicerCache8.xml"/><Relationship Id="rId18" Type="http://schemas.microsoft.com/office/2007/relationships/slicerCache" Target="slicerCaches/slicerCache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microsoft.com/office/2007/relationships/slicerCache" Target="slicerCaches/slicerCache2.xml"/><Relationship Id="rId12" Type="http://schemas.microsoft.com/office/2007/relationships/slicerCache" Target="slicerCaches/slicerCache7.xml"/><Relationship Id="rId17" Type="http://schemas.microsoft.com/office/2007/relationships/slicerCache" Target="slicerCaches/slicerCache12.xml"/><Relationship Id="rId2" Type="http://schemas.openxmlformats.org/officeDocument/2006/relationships/worksheet" Target="worksheets/sheet2.xml"/><Relationship Id="rId16" Type="http://schemas.microsoft.com/office/2007/relationships/slicerCache" Target="slicerCaches/slicerCache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microsoft.com/office/2007/relationships/slicerCache" Target="slicerCaches/slicerCache6.xml"/><Relationship Id="rId5" Type="http://schemas.openxmlformats.org/officeDocument/2006/relationships/pivotCacheDefinition" Target="pivotCache/pivotCacheDefinition1.xml"/><Relationship Id="rId15" Type="http://schemas.microsoft.com/office/2007/relationships/slicerCache" Target="slicerCaches/slicerCache10.xml"/><Relationship Id="rId10" Type="http://schemas.microsoft.com/office/2007/relationships/slicerCache" Target="slicerCaches/slicerCache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Relationship Id="rId14" Type="http://schemas.microsoft.com/office/2007/relationships/slicerCache" Target="slicerCaches/slicerCache9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1. Я сам + Моя школа!Сводная таблица6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82-479E-BB9E-65055C7D9E44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82-479E-BB9E-65055C7D9E44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E82-479E-BB9E-65055C7D9E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E82-479E-BB9E-65055C7D9E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школа'!$A$7:$A$10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школа'!$B$7:$B$10</c:f>
              <c:numCache>
                <c:formatCode>General</c:formatCode>
                <c:ptCount val="4"/>
                <c:pt idx="0">
                  <c:v>16</c:v>
                </c:pt>
                <c:pt idx="1">
                  <c:v>36</c:v>
                </c:pt>
                <c:pt idx="2">
                  <c:v>95</c:v>
                </c:pt>
                <c:pt idx="3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0B-441E-BB79-B1E687EA8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3. Дополнительно!Сводная таблица3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1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3. Дополнительно'!$E$6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7B-4F15-B111-08E0BBB28852}"/>
              </c:ext>
            </c:extLst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7B-4F15-B111-08E0BBB288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7B-4F15-B111-08E0BBB28852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7B-4F15-B111-08E0BBB28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3. Дополнительно'!$D$7:$D$10</c:f>
              <c:strCache>
                <c:ptCount val="4"/>
                <c:pt idx="0">
                  <c:v>Ролевая</c:v>
                </c:pt>
                <c:pt idx="1">
                  <c:v>Результативная</c:v>
                </c:pt>
                <c:pt idx="2">
                  <c:v>Семейная</c:v>
                </c:pt>
                <c:pt idx="3">
                  <c:v>Инновационная</c:v>
                </c:pt>
              </c:strCache>
            </c:strRef>
          </c:cat>
          <c:val>
            <c:numRef>
              <c:f>'Вкладка 3. Дополнительно'!$E$7:$E$10</c:f>
              <c:numCache>
                <c:formatCode>0</c:formatCode>
                <c:ptCount val="4"/>
                <c:pt idx="0">
                  <c:v>12.3125</c:v>
                </c:pt>
                <c:pt idx="1">
                  <c:v>18.083333333333336</c:v>
                </c:pt>
                <c:pt idx="2">
                  <c:v>42.75</c:v>
                </c:pt>
                <c:pt idx="3">
                  <c:v>26.854166666666664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7B-4F15-B111-08E0BBB28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1. Я сам + Моя школа!Сводная таблица7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81-4883-892A-7189B897753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81-4883-892A-7189B897753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81-4883-892A-7189B897753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81-4883-892A-7189B89775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школа'!$D$7:$D$10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школа'!$E$7:$E$10</c:f>
              <c:numCache>
                <c:formatCode>General</c:formatCode>
                <c:ptCount val="4"/>
                <c:pt idx="0">
                  <c:v>43</c:v>
                </c:pt>
                <c:pt idx="1">
                  <c:v>29</c:v>
                </c:pt>
                <c:pt idx="2">
                  <c:v>82</c:v>
                </c:pt>
                <c:pt idx="3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5-46A5-8A56-DB3E0BBFC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таблица8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жизн.'!$B$51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045-455A-BEFF-3A666E01563E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FA1-41E9-BB61-3F203AF2A176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A1-41E9-BB61-3F203AF2A1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045-455A-BEFF-3A666E0156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жизн.'!$A$52:$A$55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жизн.'!$B$52:$B$55</c:f>
              <c:numCache>
                <c:formatCode>General</c:formatCode>
                <c:ptCount val="4"/>
                <c:pt idx="0">
                  <c:v>5</c:v>
                </c:pt>
                <c:pt idx="1">
                  <c:v>15</c:v>
                </c:pt>
                <c:pt idx="2">
                  <c:v>33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1-41E9-BB61-3F203AF2A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таблица7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жизн.'!$B$29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1D-41F6-BD05-2B08699E247E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28E-41CC-8995-7A7D89722214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8E-41CC-8995-7A7D897222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1D-41F6-BD05-2B08699E24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жизн.'!$A$30:$A$33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жизн.'!$B$30:$B$33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33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8E-41CC-8995-7A7D89722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таблица6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32-467F-A83F-1D45AA4AA2BE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0B-423B-A29A-F145A5E15824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DD0B-423B-A29A-F145A5E1582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32-467F-A83F-1D45AA4AA2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жизн.'!$A$8:$A$11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жизн.'!$B$8:$B$11</c:f>
              <c:numCache>
                <c:formatCode>General</c:formatCode>
                <c:ptCount val="4"/>
                <c:pt idx="0">
                  <c:v>5</c:v>
                </c:pt>
                <c:pt idx="1">
                  <c:v>13</c:v>
                </c:pt>
                <c:pt idx="2">
                  <c:v>29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0B-423B-A29A-F145A5E15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таблица1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03-464B-BC55-16DC433EF841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ADC-4C53-A638-100FB805B7C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ADC-4C53-A638-100FB805B7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03-464B-BC55-16DC433EF8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жизн.'!$D$8:$D$11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жизн.'!$E$8:$E$11</c:f>
              <c:numCache>
                <c:formatCode>General</c:formatCode>
                <c:ptCount val="4"/>
                <c:pt idx="0">
                  <c:v>16</c:v>
                </c:pt>
                <c:pt idx="1">
                  <c:v>11</c:v>
                </c:pt>
                <c:pt idx="2">
                  <c:v>31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DC-4C53-A638-100FB805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таблица4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жизн.'!$E$29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1D3-4A55-8841-E0F2B44E705D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0D-466E-BAA3-7BB11F26F2F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C0D-466E-BAA3-7BB11F26F2F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1D3-4A55-8841-E0F2B44E70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жизн.'!$D$30:$D$33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жизн.'!$E$30:$E$33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28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0D-466E-BAA3-7BB11F26F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2. Выб., дост., жизн.!Сводная таблица5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жизн.'!$E$51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74-4EFE-9E4C-84EB44174E61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63-4E53-8EAB-9D7C2A8693A3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A63-4E53-8EAB-9D7C2A869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74-4EFE-9E4C-84EB44174E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жизн.'!$D$52:$D$55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жизн.'!$E$52:$E$55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23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3-4E53-8EAB-9D7C2A869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[Результаты_педагоги_МОУ Зеленорощинская средняя школа.xlsx]Вкладка 3. Дополнительно!Сводная таблица1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3. Дополнительно'!$B$6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8-432C-B802-21973BDD06F1}"/>
              </c:ext>
            </c:extLst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8-432C-B802-21973BDD06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8-432C-B802-21973BDD06F1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8-432C-B802-21973BDD06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3. Дополнительно'!$A$7:$A$10</c:f>
              <c:strCache>
                <c:ptCount val="4"/>
                <c:pt idx="0">
                  <c:v>Ролевая</c:v>
                </c:pt>
                <c:pt idx="1">
                  <c:v>Результативная</c:v>
                </c:pt>
                <c:pt idx="2">
                  <c:v>Семейная</c:v>
                </c:pt>
                <c:pt idx="3">
                  <c:v>Инновационная</c:v>
                </c:pt>
              </c:strCache>
            </c:strRef>
          </c:cat>
          <c:val>
            <c:numRef>
              <c:f>'Вкладка 3. Дополнительно'!$B$7:$B$10</c:f>
              <c:numCache>
                <c:formatCode>0</c:formatCode>
                <c:ptCount val="4"/>
                <c:pt idx="0">
                  <c:v>15.9375</c:v>
                </c:pt>
                <c:pt idx="1">
                  <c:v>21.958333333333332</c:v>
                </c:pt>
                <c:pt idx="2">
                  <c:v>33.520833333333336</c:v>
                </c:pt>
                <c:pt idx="3">
                  <c:v>28.583333333333336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588-432C-B802-21973BDD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</xdr:rowOff>
    </xdr:from>
    <xdr:to>
      <xdr:col>1</xdr:col>
      <xdr:colOff>850950</xdr:colOff>
      <xdr:row>26</xdr:row>
      <xdr:rowOff>39601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4760</xdr:colOff>
      <xdr:row>10</xdr:row>
      <xdr:rowOff>0</xdr:rowOff>
    </xdr:from>
    <xdr:to>
      <xdr:col>5</xdr:col>
      <xdr:colOff>36560</xdr:colOff>
      <xdr:row>26</xdr:row>
      <xdr:rowOff>39600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109366</xdr:colOff>
      <xdr:row>3</xdr:row>
      <xdr:rowOff>182493</xdr:rowOff>
    </xdr:from>
    <xdr:to>
      <xdr:col>8</xdr:col>
      <xdr:colOff>101202</xdr:colOff>
      <xdr:row>21</xdr:row>
      <xdr:rowOff>192098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9" name="Школа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43991" y="782568"/>
              <a:ext cx="2782661" cy="48006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195809</xdr:colOff>
      <xdr:row>3</xdr:row>
      <xdr:rowOff>182493</xdr:rowOff>
    </xdr:from>
    <xdr:to>
      <xdr:col>16</xdr:col>
      <xdr:colOff>660693</xdr:colOff>
      <xdr:row>3</xdr:row>
      <xdr:rowOff>1192384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0" name="Пол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26509" y="782568"/>
              <a:ext cx="1836484" cy="100989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197041</xdr:colOff>
      <xdr:row>3</xdr:row>
      <xdr:rowOff>1125506</xdr:rowOff>
    </xdr:from>
    <xdr:to>
      <xdr:col>16</xdr:col>
      <xdr:colOff>657771</xdr:colOff>
      <xdr:row>13</xdr:row>
      <xdr:rowOff>103050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1" name="Возраст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27741" y="1725581"/>
              <a:ext cx="1832330" cy="21684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117530</xdr:colOff>
      <xdr:row>21</xdr:row>
      <xdr:rowOff>80847</xdr:rowOff>
    </xdr:from>
    <xdr:to>
      <xdr:col>8</xdr:col>
      <xdr:colOff>114809</xdr:colOff>
      <xdr:row>29</xdr:row>
      <xdr:rowOff>124186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2" name="Стаж в целом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52155" y="5471997"/>
              <a:ext cx="2788104" cy="16435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103214</xdr:colOff>
      <xdr:row>21</xdr:row>
      <xdr:rowOff>80847</xdr:rowOff>
    </xdr:from>
    <xdr:to>
      <xdr:col>12</xdr:col>
      <xdr:colOff>79366</xdr:colOff>
      <xdr:row>29</xdr:row>
      <xdr:rowOff>124412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3" name="Стаж в этой школ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28664" y="5471997"/>
              <a:ext cx="2719352" cy="164376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263759</xdr:colOff>
      <xdr:row>3</xdr:row>
      <xdr:rowOff>182493</xdr:rowOff>
    </xdr:from>
    <xdr:to>
      <xdr:col>11</xdr:col>
      <xdr:colOff>47590</xdr:colOff>
      <xdr:row>3</xdr:row>
      <xdr:rowOff>1187160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4" name="Классы: начальны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начальны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89209" y="782568"/>
              <a:ext cx="1841231" cy="100466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267267</xdr:colOff>
      <xdr:row>3</xdr:row>
      <xdr:rowOff>1131026</xdr:rowOff>
    </xdr:from>
    <xdr:to>
      <xdr:col>11</xdr:col>
      <xdr:colOff>55055</xdr:colOff>
      <xdr:row>7</xdr:row>
      <xdr:rowOff>131447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5" name="Классы: 5–6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5–6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92717" y="1731101"/>
              <a:ext cx="1845188" cy="99114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272148</xdr:colOff>
      <xdr:row>7</xdr:row>
      <xdr:rowOff>131503</xdr:rowOff>
    </xdr:from>
    <xdr:to>
      <xdr:col>11</xdr:col>
      <xdr:colOff>72457</xdr:colOff>
      <xdr:row>12</xdr:row>
      <xdr:rowOff>138302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6" name="Классы: 7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7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97598" y="2722303"/>
              <a:ext cx="1857709" cy="10069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270318</xdr:colOff>
      <xdr:row>12</xdr:row>
      <xdr:rowOff>82748</xdr:rowOff>
    </xdr:from>
    <xdr:to>
      <xdr:col>11</xdr:col>
      <xdr:colOff>71620</xdr:colOff>
      <xdr:row>17</xdr:row>
      <xdr:rowOff>113444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7" name="Классы: 8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8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95768" y="3673673"/>
              <a:ext cx="1858702" cy="103082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54068</xdr:colOff>
      <xdr:row>3</xdr:row>
      <xdr:rowOff>182493</xdr:rowOff>
    </xdr:from>
    <xdr:to>
      <xdr:col>14</xdr:col>
      <xdr:colOff>46773</xdr:colOff>
      <xdr:row>3</xdr:row>
      <xdr:rowOff>1187687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8" name="Классы: 9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9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36918" y="782568"/>
              <a:ext cx="1840555" cy="10051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52557</xdr:colOff>
      <xdr:row>7</xdr:row>
      <xdr:rowOff>126871</xdr:rowOff>
    </xdr:from>
    <xdr:to>
      <xdr:col>14</xdr:col>
      <xdr:colOff>54099</xdr:colOff>
      <xdr:row>12</xdr:row>
      <xdr:rowOff>133195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9" name="Классы: 11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1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35407" y="2717671"/>
              <a:ext cx="1849392" cy="10064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47968</xdr:colOff>
      <xdr:row>12</xdr:row>
      <xdr:rowOff>83350</xdr:rowOff>
    </xdr:from>
    <xdr:to>
      <xdr:col>14</xdr:col>
      <xdr:colOff>46773</xdr:colOff>
      <xdr:row>17</xdr:row>
      <xdr:rowOff>113444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0" name="Не преподают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Не преподают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30818" y="3674275"/>
              <a:ext cx="1846655" cy="10302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40835</xdr:colOff>
      <xdr:row>3</xdr:row>
      <xdr:rowOff>1127352</xdr:rowOff>
    </xdr:from>
    <xdr:to>
      <xdr:col>14</xdr:col>
      <xdr:colOff>36896</xdr:colOff>
      <xdr:row>7</xdr:row>
      <xdr:rowOff>105654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1" name="Классы: 10-е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0-е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23685" y="1727427"/>
              <a:ext cx="1843911" cy="96902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55</xdr:row>
      <xdr:rowOff>0</xdr:rowOff>
    </xdr:from>
    <xdr:to>
      <xdr:col>1</xdr:col>
      <xdr:colOff>925108</xdr:colOff>
      <xdr:row>70</xdr:row>
      <xdr:rowOff>178393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</xdr:col>
      <xdr:colOff>910821</xdr:colOff>
      <xdr:row>48</xdr:row>
      <xdr:rowOff>178393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204106</xdr:rowOff>
    </xdr:from>
    <xdr:to>
      <xdr:col>1</xdr:col>
      <xdr:colOff>910821</xdr:colOff>
      <xdr:row>26</xdr:row>
      <xdr:rowOff>178392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4762</xdr:colOff>
      <xdr:row>10</xdr:row>
      <xdr:rowOff>204106</xdr:rowOff>
    </xdr:from>
    <xdr:to>
      <xdr:col>4</xdr:col>
      <xdr:colOff>1242155</xdr:colOff>
      <xdr:row>26</xdr:row>
      <xdr:rowOff>178392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4762</xdr:colOff>
      <xdr:row>33</xdr:row>
      <xdr:rowOff>0</xdr:rowOff>
    </xdr:from>
    <xdr:to>
      <xdr:col>4</xdr:col>
      <xdr:colOff>1242155</xdr:colOff>
      <xdr:row>48</xdr:row>
      <xdr:rowOff>178393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4762</xdr:colOff>
      <xdr:row>55</xdr:row>
      <xdr:rowOff>0</xdr:rowOff>
    </xdr:from>
    <xdr:to>
      <xdr:col>4</xdr:col>
      <xdr:colOff>1242155</xdr:colOff>
      <xdr:row>70</xdr:row>
      <xdr:rowOff>178393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7</xdr:col>
      <xdr:colOff>109366</xdr:colOff>
      <xdr:row>3</xdr:row>
      <xdr:rowOff>182493</xdr:rowOff>
    </xdr:from>
    <xdr:to>
      <xdr:col>8</xdr:col>
      <xdr:colOff>101202</xdr:colOff>
      <xdr:row>21</xdr:row>
      <xdr:rowOff>17286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1" name="Школа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710816" y="725418"/>
              <a:ext cx="2782661" cy="479731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195809</xdr:colOff>
      <xdr:row>3</xdr:row>
      <xdr:rowOff>182493</xdr:rowOff>
    </xdr:from>
    <xdr:to>
      <xdr:col>16</xdr:col>
      <xdr:colOff>660693</xdr:colOff>
      <xdr:row>4</xdr:row>
      <xdr:rowOff>573259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2" name="Пол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493334" y="725418"/>
              <a:ext cx="1836484" cy="100989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197041</xdr:colOff>
      <xdr:row>4</xdr:row>
      <xdr:rowOff>531039</xdr:rowOff>
    </xdr:from>
    <xdr:to>
      <xdr:col>16</xdr:col>
      <xdr:colOff>657771</xdr:colOff>
      <xdr:row>12</xdr:row>
      <xdr:rowOff>145076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3" name="Возраст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494566" y="1693089"/>
              <a:ext cx="1832330" cy="21572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117530</xdr:colOff>
      <xdr:row>20</xdr:row>
      <xdr:rowOff>103257</xdr:rowOff>
    </xdr:from>
    <xdr:to>
      <xdr:col>8</xdr:col>
      <xdr:colOff>114809</xdr:colOff>
      <xdr:row>28</xdr:row>
      <xdr:rowOff>146596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4" name="Стаж в целом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718980" y="5408682"/>
              <a:ext cx="2788104" cy="16435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103214</xdr:colOff>
      <xdr:row>20</xdr:row>
      <xdr:rowOff>103257</xdr:rowOff>
    </xdr:from>
    <xdr:to>
      <xdr:col>12</xdr:col>
      <xdr:colOff>79366</xdr:colOff>
      <xdr:row>28</xdr:row>
      <xdr:rowOff>146822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5" name="Стаж в этой школ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95489" y="5408682"/>
              <a:ext cx="2719352" cy="164376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263759</xdr:colOff>
      <xdr:row>3</xdr:row>
      <xdr:rowOff>182493</xdr:rowOff>
    </xdr:from>
    <xdr:to>
      <xdr:col>11</xdr:col>
      <xdr:colOff>47590</xdr:colOff>
      <xdr:row>4</xdr:row>
      <xdr:rowOff>568035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6" name="Классы: начальны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начальны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56034" y="725418"/>
              <a:ext cx="1841231" cy="100466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267267</xdr:colOff>
      <xdr:row>4</xdr:row>
      <xdr:rowOff>527034</xdr:rowOff>
    </xdr:from>
    <xdr:to>
      <xdr:col>11</xdr:col>
      <xdr:colOff>55055</xdr:colOff>
      <xdr:row>6</xdr:row>
      <xdr:rowOff>163949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7" name="Классы: 5–6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5–6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59542" y="1689084"/>
              <a:ext cx="1845188" cy="9799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272148</xdr:colOff>
      <xdr:row>6</xdr:row>
      <xdr:rowOff>64268</xdr:rowOff>
    </xdr:from>
    <xdr:to>
      <xdr:col>11</xdr:col>
      <xdr:colOff>72457</xdr:colOff>
      <xdr:row>11</xdr:row>
      <xdr:rowOff>71066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8" name="Классы: 7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7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64423" y="2569343"/>
              <a:ext cx="1857709" cy="10069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270318</xdr:colOff>
      <xdr:row>11</xdr:row>
      <xdr:rowOff>15511</xdr:rowOff>
    </xdr:from>
    <xdr:to>
      <xdr:col>11</xdr:col>
      <xdr:colOff>71620</xdr:colOff>
      <xdr:row>16</xdr:row>
      <xdr:rowOff>46207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59" name="Классы: 8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8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62593" y="3520711"/>
              <a:ext cx="1858702" cy="103082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54068</xdr:colOff>
      <xdr:row>3</xdr:row>
      <xdr:rowOff>182493</xdr:rowOff>
    </xdr:from>
    <xdr:to>
      <xdr:col>14</xdr:col>
      <xdr:colOff>48454</xdr:colOff>
      <xdr:row>4</xdr:row>
      <xdr:rowOff>570803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60" name="Классы: 9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9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03743" y="725418"/>
              <a:ext cx="1842236" cy="10074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52557</xdr:colOff>
      <xdr:row>6</xdr:row>
      <xdr:rowOff>59636</xdr:rowOff>
    </xdr:from>
    <xdr:to>
      <xdr:col>14</xdr:col>
      <xdr:colOff>54099</xdr:colOff>
      <xdr:row>11</xdr:row>
      <xdr:rowOff>65959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61" name="Классы: 11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1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02232" y="2564711"/>
              <a:ext cx="1849392" cy="100644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47968</xdr:colOff>
      <xdr:row>11</xdr:row>
      <xdr:rowOff>16113</xdr:rowOff>
    </xdr:from>
    <xdr:to>
      <xdr:col>14</xdr:col>
      <xdr:colOff>46773</xdr:colOff>
      <xdr:row>16</xdr:row>
      <xdr:rowOff>46207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62" name="Не преподают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Не преподают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497643" y="3521313"/>
              <a:ext cx="1846655" cy="10302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40835</xdr:colOff>
      <xdr:row>4</xdr:row>
      <xdr:rowOff>532885</xdr:rowOff>
    </xdr:from>
    <xdr:to>
      <xdr:col>14</xdr:col>
      <xdr:colOff>38577</xdr:colOff>
      <xdr:row>6</xdr:row>
      <xdr:rowOff>153844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63" name="Классы: 10-е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0-е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490510" y="1694935"/>
              <a:ext cx="1845592" cy="96398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-1</xdr:rowOff>
    </xdr:from>
    <xdr:to>
      <xdr:col>1</xdr:col>
      <xdr:colOff>856393</xdr:colOff>
      <xdr:row>25</xdr:row>
      <xdr:rowOff>178392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272142</xdr:colOff>
      <xdr:row>10</xdr:row>
      <xdr:rowOff>0</xdr:rowOff>
    </xdr:from>
    <xdr:to>
      <xdr:col>5</xdr:col>
      <xdr:colOff>94392</xdr:colOff>
      <xdr:row>25</xdr:row>
      <xdr:rowOff>178393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109366</xdr:colOff>
      <xdr:row>3</xdr:row>
      <xdr:rowOff>182493</xdr:rowOff>
    </xdr:from>
    <xdr:to>
      <xdr:col>8</xdr:col>
      <xdr:colOff>101202</xdr:colOff>
      <xdr:row>21</xdr:row>
      <xdr:rowOff>144473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5" name="Школа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1116" y="782568"/>
              <a:ext cx="2782661" cy="48102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195809</xdr:colOff>
      <xdr:row>3</xdr:row>
      <xdr:rowOff>182493</xdr:rowOff>
    </xdr:from>
    <xdr:to>
      <xdr:col>16</xdr:col>
      <xdr:colOff>660693</xdr:colOff>
      <xdr:row>3</xdr:row>
      <xdr:rowOff>1199188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6" name="Пол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083634" y="782568"/>
              <a:ext cx="1836484" cy="10166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197041</xdr:colOff>
      <xdr:row>3</xdr:row>
      <xdr:rowOff>1122951</xdr:rowOff>
    </xdr:from>
    <xdr:to>
      <xdr:col>16</xdr:col>
      <xdr:colOff>657771</xdr:colOff>
      <xdr:row>13</xdr:row>
      <xdr:rowOff>38221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7" name="Возраст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084866" y="1723026"/>
              <a:ext cx="1832330" cy="21632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117530</xdr:colOff>
      <xdr:row>21</xdr:row>
      <xdr:rowOff>36185</xdr:rowOff>
    </xdr:from>
    <xdr:to>
      <xdr:col>8</xdr:col>
      <xdr:colOff>114809</xdr:colOff>
      <xdr:row>29</xdr:row>
      <xdr:rowOff>75442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8" name="Стаж в целом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9280" y="5484485"/>
              <a:ext cx="2788104" cy="16394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103214</xdr:colOff>
      <xdr:row>21</xdr:row>
      <xdr:rowOff>36185</xdr:rowOff>
    </xdr:from>
    <xdr:to>
      <xdr:col>12</xdr:col>
      <xdr:colOff>79366</xdr:colOff>
      <xdr:row>29</xdr:row>
      <xdr:rowOff>75668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9" name="Стаж в этой школ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85789" y="5484485"/>
              <a:ext cx="2719352" cy="163968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263759</xdr:colOff>
      <xdr:row>3</xdr:row>
      <xdr:rowOff>182493</xdr:rowOff>
    </xdr:from>
    <xdr:to>
      <xdr:col>11</xdr:col>
      <xdr:colOff>47590</xdr:colOff>
      <xdr:row>3</xdr:row>
      <xdr:rowOff>1193964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0" name="Классы: начальны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начальны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46334" y="782568"/>
              <a:ext cx="1841231" cy="10114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267267</xdr:colOff>
      <xdr:row>3</xdr:row>
      <xdr:rowOff>1155685</xdr:rowOff>
    </xdr:from>
    <xdr:to>
      <xdr:col>11</xdr:col>
      <xdr:colOff>55055</xdr:colOff>
      <xdr:row>7</xdr:row>
      <xdr:rowOff>93833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1" name="Классы: 5–6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5–6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49842" y="1755760"/>
              <a:ext cx="1845188" cy="9860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272148</xdr:colOff>
      <xdr:row>7</xdr:row>
      <xdr:rowOff>125102</xdr:rowOff>
    </xdr:from>
    <xdr:to>
      <xdr:col>11</xdr:col>
      <xdr:colOff>72457</xdr:colOff>
      <xdr:row>12</xdr:row>
      <xdr:rowOff>131900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2" name="Классы: 7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7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54723" y="2773052"/>
              <a:ext cx="1857709" cy="10069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270318</xdr:colOff>
      <xdr:row>12</xdr:row>
      <xdr:rowOff>76347</xdr:rowOff>
    </xdr:from>
    <xdr:to>
      <xdr:col>11</xdr:col>
      <xdr:colOff>71620</xdr:colOff>
      <xdr:row>17</xdr:row>
      <xdr:rowOff>107043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3" name="Классы: 8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8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252893" y="3724422"/>
              <a:ext cx="1858702" cy="103082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54068</xdr:colOff>
      <xdr:row>3</xdr:row>
      <xdr:rowOff>182493</xdr:rowOff>
    </xdr:from>
    <xdr:to>
      <xdr:col>14</xdr:col>
      <xdr:colOff>46773</xdr:colOff>
      <xdr:row>3</xdr:row>
      <xdr:rowOff>1194491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4" name="Классы: 9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9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094043" y="782568"/>
              <a:ext cx="1840555" cy="101199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52557</xdr:colOff>
      <xdr:row>7</xdr:row>
      <xdr:rowOff>120470</xdr:rowOff>
    </xdr:from>
    <xdr:to>
      <xdr:col>14</xdr:col>
      <xdr:colOff>54099</xdr:colOff>
      <xdr:row>12</xdr:row>
      <xdr:rowOff>126793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5" name="Классы: 11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1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092532" y="2768420"/>
              <a:ext cx="1849392" cy="100644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47968</xdr:colOff>
      <xdr:row>12</xdr:row>
      <xdr:rowOff>76949</xdr:rowOff>
    </xdr:from>
    <xdr:to>
      <xdr:col>14</xdr:col>
      <xdr:colOff>46773</xdr:colOff>
      <xdr:row>17</xdr:row>
      <xdr:rowOff>107043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6" name="Не преподают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Не преподают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087943" y="3725024"/>
              <a:ext cx="1846655" cy="10302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40835</xdr:colOff>
      <xdr:row>3</xdr:row>
      <xdr:rowOff>1152011</xdr:rowOff>
    </xdr:from>
    <xdr:to>
      <xdr:col>14</xdr:col>
      <xdr:colOff>36896</xdr:colOff>
      <xdr:row>7</xdr:row>
      <xdr:rowOff>68040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7" name="Классы: 10-е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ассы: 10-е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080810" y="1752086"/>
              <a:ext cx="1843911" cy="96390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жевская Елена Александровна" refreshedDate="45162.887114004632" createdVersion="6" refreshedVersion="6" minRefreshableVersion="3" recordCount="8">
  <cacheSource type="worksheet">
    <worksheetSource name="Таблица1"/>
  </cacheSource>
  <cacheFields count="218">
    <cacheField name="Столбец1" numFmtId="0">
      <sharedItems containsSemiMixedTypes="0" containsString="0" containsNumber="1" containsInteger="1" minValue="67567605" maxValue="68289381"/>
    </cacheField>
    <cacheField name="Столбец2" numFmtId="0">
      <sharedItems/>
    </cacheField>
    <cacheField name="Столбец3" numFmtId="0">
      <sharedItems/>
    </cacheField>
    <cacheField name="Столбец4" numFmtId="0">
      <sharedItems/>
    </cacheField>
    <cacheField name="Столбец5" numFmtId="0">
      <sharedItems/>
    </cacheField>
    <cacheField name="Роль" numFmtId="0">
      <sharedItems containsSemiMixedTypes="0" containsString="0" containsNumber="1" containsInteger="1" minValue="2" maxValue="2"/>
    </cacheField>
    <cacheField name="Столбец7" numFmtId="0">
      <sharedItems/>
    </cacheField>
    <cacheField name="Столбец8" numFmtId="0">
      <sharedItems/>
    </cacheField>
    <cacheField name="Столбец9" numFmtId="0">
      <sharedItems containsNonDate="0" containsString="0" containsBlank="1"/>
    </cacheField>
    <cacheField name="Выберите вашу школу (Выпадающий список)" numFmtId="0">
      <sharedItems count="15">
        <s v="МОУ Зеленорощинская средняя школа (п. Зелёная Роща, Ульяновская область)"/>
        <s v="МБОУ Тюменцевская СОШ (с. Тюменцево, Алтайский край)" u="1"/>
        <s v="МБОУ Николаевская СШ (с. Николаевка, Камчатский край)" u="1"/>
        <s v="ГБОУ Школа № 491 (г. Москва)" u="1"/>
        <s v="МБОУ «Гимназия № 97 г. Ельца» (Липецкая область)" u="1"/>
        <s v="МБОУ «СОШ № 18» МО г. Братска (Иркутская область)" u="1"/>
        <s v="МОУ Средняя школа №3 имени Олега Васильевича Изотова (г. Ярославль, Ярославская область)" u="1"/>
        <s v="МАОУ Абанская СОШ №3 (с. Абан, Красноярский край)" u="1"/>
        <s v="МБОУ Лицей №20» (г. Междуреченск, Кемеровская область)" u="1"/>
        <s v="МБОУ «РСОШ им. В.С. Воронина» (п. г. т. Ревда, Мурманская область)" u="1"/>
        <s v="МБОУ «СОШ № 25» г. Калуги (Калужская область)" u="1"/>
        <s v="ГБОУ Школа № 1522 имени В.И. Чуркина (г. Москва)" u="1"/>
        <s v="МБОУ гимназия №12 города Липецка (Липецкая область)" u="1"/>
        <s v="МБОУ «СОШ № 101»_x0009_(г. Воронеж, Воронежская область)" u="1"/>
        <s v="МАОУ СШ № 7_x0009_(г. Красноярск, Красноярский край)" u="1"/>
      </sharedItems>
    </cacheField>
    <cacheField name="1. Что из перечисленного наиболее важно лично для вас? (Одиночный выбор)" numFmtId="0">
      <sharedItems/>
    </cacheField>
    <cacheField name="2.  Как вы относитесь к конкуренции между людьми? (Одиночный выбор)" numFmtId="0">
      <sharedItems/>
    </cacheField>
    <cacheField name="3. Какое высказывание точнее всего отражает вашу позицию в конфликтных ситуациях? (Одиночный выбор)" numFmtId="0">
      <sharedItems/>
    </cacheField>
    <cacheField name="4. Как, по вашему мнению, стоит рассаживать учеников в классе? (Одиночный выбор)" numFmtId="0">
      <sharedItems/>
    </cacheField>
    <cacheField name="5. Что для вас важно на уроке? (Одиночный выбор)" numFmtId="0">
      <sharedItems/>
    </cacheField>
    <cacheField name="6. Как, по вашему мнению, лучше всего разрешать конфликты между учениками (в большинстве случаев)? (Одиночный выбор)" numFmtId="0">
      <sharedItems/>
    </cacheField>
    <cacheField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numFmtId="0">
      <sharedItems/>
    </cacheField>
    <cacheField name="8. Что из перечисленного лучше всего помогает вам достигать поставленных целей? (Одиночный выбор)" numFmtId="0">
      <sharedItems/>
    </cacheField>
    <cacheField name="9. Если ваше мнение отличается от мнения большинства, что делаете в такой ситуации? (Одиночный выбор)" numFmtId="0">
      <sharedItems/>
    </cacheField>
    <cacheField name="10. Какую характеристику вы могли бы в большей степени отнести к себе? (Одиночный выбор)" numFmtId="0">
      <sharedItems/>
    </cacheField>
    <cacheField name="11. От чего, по вашему мнению, зависит успех человека в жизни? (Одиночный выбор)" numFmtId="0">
      <sharedItems/>
    </cacheField>
    <cacheField name="12. По вашему мнению, травля (постоянные издевательства) в школе – это в первую очередь проблема: (Одиночный выбор)" numFmtId="0">
      <sharedItems/>
    </cacheField>
    <cacheField name="13. Какие вопросы на уроке представляются вам наиболее полезными для ребенка? (Одиночный выбор)" numFmtId="0">
      <sharedItems/>
    </cacheField>
    <cacheField name="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" numFmtId="0">
      <sharedItems/>
    </cacheField>
    <cacheField name="15.  Продолжите высказывание: «Я считаю, что школьные правила должны…» (Одиночный выбор)" numFmtId="0">
      <sharedItems/>
    </cacheField>
    <cacheField name="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" numFmtId="0">
      <sharedItems/>
    </cacheField>
    <cacheField name="17. Кто в большей степени влияет на события в вашей повседневной жизни? (Одиночный выбор)" numFmtId="0">
      <sharedItems/>
    </cacheField>
    <cacheField name="18. Когда вам по какой-либо причине становится тревожно, что вы обычно делаете? (Одиночный выбор)" numFmtId="0">
      <sharedItems/>
    </cacheField>
    <cacheField name="19. Что вас меньше всего раздражает в людях? (Одиночный выбор)" numFmtId="0">
      <sharedItems/>
    </cacheField>
    <cacheField name="20. Как бы вам хотелось достигать успеха в жизни? (Одиночный выбор)" numFmtId="0">
      <sharedItems/>
    </cacheField>
    <cacheField name="21. Как, по вашему мнению, надо преодолевать трудности? (Одиночный выбор)" numFmtId="0">
      <sharedItems/>
    </cacheField>
    <cacheField name="22. В школе планируют обсудить и решить, какие кружки и секции открыть в новом учебном году. Какая позиция вам ближе всего? (Одиночный выбор)" numFmtId="0">
      <sharedItems/>
    </cacheField>
    <cacheField name="23. Что для ребенка, по вашему мнению, должно быть самым главным в учебе? (Одиночный выбор)" numFmtId="0">
      <sharedItems/>
    </cacheField>
    <cacheField name="24. С одним из учеников почти никто в классе не разговаривает, у него нет друзей, его обижают. Как бы вы предпочли поступить? (Одиночный выбор)" numFmtId="0">
      <sharedItems/>
    </cacheField>
    <cacheField name="25. Чем обычно занимаетесь в выходные? (Одиночный выбор)" numFmtId="0">
      <sharedItems/>
    </cacheField>
    <cacheField name="26. Что вы делаете в первую очередь, если нужно что-то исправить или улучшить в выполненной вами работе? (Одиночный выбор)" numFmtId="0">
      <sharedItems/>
    </cacheField>
    <cacheField name="27. С кем обычно советуетесь в трудной ситуации? (Одиночный выбор)" numFmtId="0">
      <sharedItems/>
    </cacheField>
    <cacheField name="Ключ 1-1" numFmtId="0">
      <sharedItems/>
    </cacheField>
    <cacheField name="Ключ 1-2" numFmtId="0">
      <sharedItems/>
    </cacheField>
    <cacheField name="Ключ 1-3" numFmtId="0">
      <sharedItems/>
    </cacheField>
    <cacheField name="Ключ 1-4" numFmtId="0">
      <sharedItems/>
    </cacheField>
    <cacheField name="Ключ 1-5" numFmtId="0">
      <sharedItems/>
    </cacheField>
    <cacheField name="Ключ 1-6" numFmtId="0">
      <sharedItems/>
    </cacheField>
    <cacheField name="Ключ 1-7" numFmtId="0">
      <sharedItems/>
    </cacheField>
    <cacheField name="Ключ 1-8" numFmtId="0">
      <sharedItems/>
    </cacheField>
    <cacheField name="Ключ 1-9" numFmtId="0">
      <sharedItems/>
    </cacheField>
    <cacheField name="Ключ 1-10" numFmtId="0">
      <sharedItems/>
    </cacheField>
    <cacheField name="Ключ 1-11" numFmtId="0">
      <sharedItems/>
    </cacheField>
    <cacheField name="Ключ 1-12" numFmtId="0">
      <sharedItems/>
    </cacheField>
    <cacheField name="Ключ 1-13" numFmtId="0">
      <sharedItems/>
    </cacheField>
    <cacheField name="Ключ 1-14" numFmtId="0">
      <sharedItems/>
    </cacheField>
    <cacheField name="Ключ 1-15" numFmtId="0">
      <sharedItems/>
    </cacheField>
    <cacheField name="Ключ 1-16" numFmtId="0">
      <sharedItems/>
    </cacheField>
    <cacheField name="Ключ 1-17" numFmtId="0">
      <sharedItems/>
    </cacheField>
    <cacheField name="Ключ 1-18" numFmtId="0">
      <sharedItems/>
    </cacheField>
    <cacheField name="Ключ 1-19" numFmtId="0">
      <sharedItems/>
    </cacheField>
    <cacheField name="Ключ 1-20" numFmtId="0">
      <sharedItems/>
    </cacheField>
    <cacheField name="Ключ 1-21" numFmtId="0">
      <sharedItems/>
    </cacheField>
    <cacheField name="Ключ 1-22" numFmtId="0">
      <sharedItems/>
    </cacheField>
    <cacheField name="Ключ 1-23" numFmtId="0">
      <sharedItems/>
    </cacheField>
    <cacheField name="Ключ 1-24" numFmtId="0">
      <sharedItems/>
    </cacheField>
    <cacheField name="Ключ 1-25" numFmtId="0">
      <sharedItems/>
    </cacheField>
    <cacheField name="Ключ 1-26" numFmtId="0">
      <sharedItems/>
    </cacheField>
    <cacheField name="Ключ 1-27" numFmtId="0">
      <sharedItems/>
    </cacheField>
    <cacheField name="Административный тип – 1" numFmtId="0">
      <sharedItems containsSemiMixedTypes="0" containsString="0" containsNumber="1" containsInteger="1" minValue="1" maxValue="5"/>
    </cacheField>
    <cacheField name="Традиционалистский тип – 1" numFmtId="0">
      <sharedItems containsSemiMixedTypes="0" containsString="0" containsNumber="1" containsInteger="1" minValue="2" maxValue="11"/>
    </cacheField>
    <cacheField name="Коллективистский тип – 1" numFmtId="0">
      <sharedItems containsSemiMixedTypes="0" containsString="0" containsNumber="1" containsInteger="1" minValue="8" maxValue="16"/>
    </cacheField>
    <cacheField name="Индивидуалистический тип – 1" numFmtId="0">
      <sharedItems containsSemiMixedTypes="0" containsString="0" containsNumber="1" containsInteger="1" minValue="7" maxValue="11"/>
    </cacheField>
    <cacheField name="Выбор: Административный тип – 1" numFmtId="0">
      <sharedItems containsSemiMixedTypes="0" containsString="0" containsNumber="1" containsInteger="1" minValue="0" maxValue="1"/>
    </cacheField>
    <cacheField name="Выбор: Традиционалистский тип – 1" numFmtId="0">
      <sharedItems containsSemiMixedTypes="0" containsString="0" containsNumber="1" containsInteger="1" minValue="0" maxValue="4"/>
    </cacheField>
    <cacheField name="Выбор: Коллективистский тип – 1" numFmtId="0">
      <sharedItems containsSemiMixedTypes="0" containsString="0" containsNumber="1" containsInteger="1" minValue="2" maxValue="5"/>
    </cacheField>
    <cacheField name="Выбор: Индивидуалистический тип – 1" numFmtId="0">
      <sharedItems containsSemiMixedTypes="0" containsString="0" containsNumber="1" containsInteger="1" minValue="2" maxValue="5"/>
    </cacheField>
    <cacheField name="Достижение: Административный тип – 1" numFmtId="0">
      <sharedItems containsSemiMixedTypes="0" containsString="0" containsNumber="1" containsInteger="1" minValue="0" maxValue="3"/>
    </cacheField>
    <cacheField name="Достижение: Традиционалистский тип – 1" numFmtId="0">
      <sharedItems containsSemiMixedTypes="0" containsString="0" containsNumber="1" containsInteger="1" minValue="0" maxValue="4"/>
    </cacheField>
    <cacheField name="Достижение: Коллективистский тип – 1" numFmtId="0">
      <sharedItems containsSemiMixedTypes="0" containsString="0" containsNumber="1" containsInteger="1" minValue="3" maxValue="5"/>
    </cacheField>
    <cacheField name="Достижение: Индивидуалистический тип – 1" numFmtId="0">
      <sharedItems containsSemiMixedTypes="0" containsString="0" containsNumber="1" containsInteger="1" minValue="1" maxValue="4"/>
    </cacheField>
    <cacheField name="Жизнестойкость: Административный тип – 1" numFmtId="0">
      <sharedItems containsSemiMixedTypes="0" containsString="0" containsNumber="1" containsInteger="1" minValue="0" maxValue="1"/>
    </cacheField>
    <cacheField name="Жизнестойкость: Традиционалистский тип – 1" numFmtId="0">
      <sharedItems containsSemiMixedTypes="0" containsString="0" containsNumber="1" containsInteger="1" minValue="1" maxValue="3"/>
    </cacheField>
    <cacheField name="Жизнестойкость: Коллективистский тип – 1" numFmtId="0">
      <sharedItems containsSemiMixedTypes="0" containsString="0" containsNumber="1" containsInteger="1" minValue="2" maxValue="7"/>
    </cacheField>
    <cacheField name="Жизнестойкость: Индивидуалистический тип – 1" numFmtId="0">
      <sharedItems containsSemiMixedTypes="0" containsString="0" containsNumber="1" containsInteger="1" minValue="0" maxValue="4"/>
    </cacheField>
    <cacheField name="1. Что в вашей школе поддерживается больше всего? (Одиночный выбор)" numFmtId="0">
      <sharedItems/>
    </cacheField>
    <cacheField name="2. Какое описание лучше всего подходит вашей школе? (Одиночный выбор)" numFmtId="0">
      <sharedItems/>
    </cacheField>
    <cacheField name="3. Продолжите высказывание: «Конфликт между учителями вашей школы...» (Одиночный выбор)" numFmtId="0">
      <sharedItems/>
    </cacheField>
    <cacheField name="4. Как в вашей школе рассаживают учеников в классе? (Одиночный выбор)" numFmtId="0">
      <sharedItems/>
    </cacheField>
    <cacheField name="5. Как бы вы охарактеризовали типичный урок в вашей школе? (Одиночный выбор)" numFmtId="0">
      <sharedItems/>
    </cacheField>
    <cacheField name="6. Как действуют в вашей школе, когда между учениками возникают серьезные конфликты? (Одиночный выбор)" numFmtId="0">
      <sharedItems/>
    </cacheField>
    <cacheField name="7. Какие события в вашей школе самые популярные? (Одиночный выбор)" numFmtId="0">
      <sharedItems/>
    </cacheField>
    <cacheField name="8. В вашей школе есть ученики и учителя, которых ставят всем в пример. Как думаете, что у них общего? (Одиночный выбор)" numFmtId="0">
      <sharedItems/>
    </cacheField>
    <cacheField name="9. В коллективе возник спор. Некоторые учителя не согласны с мнением большинства. Что чаще всего делают в таких случаях? (Одиночный выбор)" numFmtId="0">
      <sharedItems/>
    </cacheField>
    <cacheField name="10. Какая характеристика подходит вашей школе больше остальных? (Одиночный выбор)" numFmtId="0">
      <sharedItems/>
    </cacheField>
    <cacheField name="11. Что прежде всего считается успехом в вашей школе? (Одиночный выбор)" numFmtId="0">
      <sharedItems/>
    </cacheField>
    <cacheField name="12. Как в вашей школе относятся к травле (буллингу)? (Одиночный выбор)" numFmtId="0">
      <sharedItems/>
    </cacheField>
    <cacheField name="13. Какие задания вы стараетесь почаще давать вашим ученикам? (Одиночный выбор)" numFmtId="0">
      <sharedItems/>
    </cacheField>
    <cacheField name="14. В нашей школе в олимпиадах и конкурсах участвуют… (Одиночный выбор)" numFmtId="0">
      <sharedItems/>
    </cacheField>
    <cacheField name="15. Как в вашей школе устанавливаются правила? (Одиночный выбор)" numFmtId="0">
      <sharedItems/>
    </cacheField>
    <cacheField name="16. Как в вашей школе реагируют учителя, если ученик неформально оделся, покрасил волосы в яркий цвет и т. п.? (Одиночный выбор)" numFmtId="0">
      <sharedItems/>
    </cacheField>
    <cacheField name="17. От кого/чего в большей степени зависит, насколько ваша школа успешна? (Одиночный выбор)" numFmtId="0">
      <sharedItems/>
    </cacheField>
    <cacheField name="18. Что в первую очередь делают в школе, если ученику стало тревожно? (Одиночный выбор)" numFmtId="0">
      <sharedItems/>
    </cacheField>
    <cacheField name="19. Как вы думаете, каким людям комфортнее всего в вашей школе? (Одиночный выбор)" numFmtId="0">
      <sharedItems/>
    </cacheField>
    <cacheField name="20. Благодаря чему ваша школа достигает успехов / может достичь успехов? (Одиночный выбор)" numFmtId="0">
      <sharedItems/>
    </cacheField>
    <cacheField name="21. Как в вашей школе педагоги обычно преодолевают трудности во взаимоотношениях? (Одиночный выбор)" numFmtId="0">
      <sharedItems/>
    </cacheField>
    <cacheField name="22. Как в вашей школе решают, какие кружки и секции открыть в новом учебном году? (Одиночный выбор)" numFmtId="0">
      <sharedItems/>
    </cacheField>
    <cacheField name="23. Иногда ученики не выполняют домашние задания. Как учителя вашей школы обычно на это реагируют? (Одиночный выбор)" numFmtId="0">
      <sharedItems/>
    </cacheField>
    <cacheField name="24. Как в вашей школе действуют, когда с кем-либо из учеников перестали разговаривать, насмехаются над ним? (Одиночный выбор)" numFmtId="0">
      <sharedItems/>
    </cacheField>
    <cacheField name="25. Что чаще всего делают ученики в школе в свободное время (на переменах, в перерывах перед внеурочными занятиями и т. п.)? (Одиночный выбор)" numFmtId="0">
      <sharedItems/>
    </cacheField>
    <cacheField name="26. Что происходит, когда в школе необходимо что-то исправить или улучшить? (Одиночный выбор)" numFmtId="0">
      <sharedItems/>
    </cacheField>
    <cacheField name="27. Что в вашей школе принято делать в первую очередь, если возникла проблема? (Одиночный выбор)" numFmtId="0">
      <sharedItems/>
    </cacheField>
    <cacheField name="Ключ 2-1" numFmtId="0">
      <sharedItems/>
    </cacheField>
    <cacheField name="Ключ 2-2" numFmtId="0">
      <sharedItems/>
    </cacheField>
    <cacheField name="Ключ 2-3" numFmtId="0">
      <sharedItems/>
    </cacheField>
    <cacheField name="Ключ 2-4" numFmtId="0">
      <sharedItems/>
    </cacheField>
    <cacheField name="Ключ 2-5" numFmtId="0">
      <sharedItems/>
    </cacheField>
    <cacheField name="Ключ 2-6" numFmtId="0">
      <sharedItems/>
    </cacheField>
    <cacheField name="Ключ 2-7" numFmtId="0">
      <sharedItems/>
    </cacheField>
    <cacheField name="Ключ 2-8" numFmtId="0">
      <sharedItems/>
    </cacheField>
    <cacheField name="Ключ 2-9" numFmtId="0">
      <sharedItems/>
    </cacheField>
    <cacheField name="Ключ 2-10" numFmtId="0">
      <sharedItems/>
    </cacheField>
    <cacheField name="Ключ 2-11" numFmtId="0">
      <sharedItems/>
    </cacheField>
    <cacheField name="Ключ 2-12" numFmtId="0">
      <sharedItems/>
    </cacheField>
    <cacheField name="Ключ 2-13" numFmtId="0">
      <sharedItems/>
    </cacheField>
    <cacheField name="Ключ 2-14" numFmtId="0">
      <sharedItems/>
    </cacheField>
    <cacheField name="Ключ 2-15" numFmtId="0">
      <sharedItems/>
    </cacheField>
    <cacheField name="Ключ 2-16" numFmtId="0">
      <sharedItems/>
    </cacheField>
    <cacheField name="Ключ 2-17" numFmtId="0">
      <sharedItems/>
    </cacheField>
    <cacheField name="Ключ 2-18" numFmtId="0">
      <sharedItems/>
    </cacheField>
    <cacheField name="Ключ 2-19" numFmtId="0">
      <sharedItems/>
    </cacheField>
    <cacheField name="Ключ 2-20" numFmtId="0">
      <sharedItems/>
    </cacheField>
    <cacheField name="Ключ 2-21" numFmtId="0">
      <sharedItems/>
    </cacheField>
    <cacheField name="Ключ 2-22" numFmtId="0">
      <sharedItems/>
    </cacheField>
    <cacheField name="Ключ 2-23" numFmtId="0">
      <sharedItems/>
    </cacheField>
    <cacheField name="Ключ 2-24" numFmtId="0">
      <sharedItems/>
    </cacheField>
    <cacheField name="Ключ 2-25" numFmtId="0">
      <sharedItems/>
    </cacheField>
    <cacheField name="Ключ 2-26" numFmtId="0">
      <sharedItems/>
    </cacheField>
    <cacheField name="Ключ 2-27" numFmtId="0">
      <sharedItems/>
    </cacheField>
    <cacheField name="Административный тип – 2" numFmtId="0">
      <sharedItems containsSemiMixedTypes="0" containsString="0" containsNumber="1" containsInteger="1" minValue="1" maxValue="14"/>
    </cacheField>
    <cacheField name="Традиционалистский тип – 2" numFmtId="0">
      <sharedItems containsSemiMixedTypes="0" containsString="0" containsNumber="1" containsInteger="1" minValue="2" maxValue="6"/>
    </cacheField>
    <cacheField name="Коллективистский тип – 2" numFmtId="0">
      <sharedItems containsSemiMixedTypes="0" containsString="0" containsNumber="1" containsInteger="1" minValue="3" maxValue="16"/>
    </cacheField>
    <cacheField name="Индивидуалистический тип – 2" numFmtId="0">
      <sharedItems containsSemiMixedTypes="0" containsString="0" containsNumber="1" containsInteger="1" minValue="6" maxValue="10"/>
    </cacheField>
    <cacheField name="Выбор: Административный тип – 2" numFmtId="0">
      <sharedItems containsSemiMixedTypes="0" containsString="0" containsNumber="1" containsInteger="1" minValue="0" maxValue="6"/>
    </cacheField>
    <cacheField name="Выбор: Традиционалистский тип – 2" numFmtId="0">
      <sharedItems containsSemiMixedTypes="0" containsString="0" containsNumber="1" containsInteger="1" minValue="0" maxValue="3"/>
    </cacheField>
    <cacheField name="Выбор: Коллективистский тип – 2" numFmtId="0">
      <sharedItems containsSemiMixedTypes="0" containsString="0" containsNumber="1" containsInteger="1" minValue="1" maxValue="6"/>
    </cacheField>
    <cacheField name="Выбор: Индивидуалистический тип – 2" numFmtId="0">
      <sharedItems containsSemiMixedTypes="0" containsString="0" containsNumber="1" containsInteger="1" minValue="1" maxValue="3"/>
    </cacheField>
    <cacheField name="Достижение: Административный тип – 2" numFmtId="0">
      <sharedItems containsSemiMixedTypes="0" containsString="0" containsNumber="1" containsInteger="1" minValue="0" maxValue="5"/>
    </cacheField>
    <cacheField name="Достижение: Традиционалистский тип – 2" numFmtId="0">
      <sharedItems containsSemiMixedTypes="0" containsString="0" containsNumber="1" containsInteger="1" minValue="0" maxValue="3"/>
    </cacheField>
    <cacheField name="Достижение: Коллективистский тип – 2" numFmtId="0">
      <sharedItems containsSemiMixedTypes="0" containsString="0" containsNumber="1" containsInteger="1" minValue="0" maxValue="6"/>
    </cacheField>
    <cacheField name="Достижение: Индивидуалистический тип – 2" numFmtId="0">
      <sharedItems containsSemiMixedTypes="0" containsString="0" containsNumber="1" containsInteger="1" minValue="1" maxValue="5"/>
    </cacheField>
    <cacheField name="Жизнестойкость: Административный тип – 2" numFmtId="0">
      <sharedItems containsSemiMixedTypes="0" containsString="0" containsNumber="1" containsInteger="1" minValue="0" maxValue="3"/>
    </cacheField>
    <cacheField name="Жизнестойкость: Традиционалистский тип – 2" numFmtId="0">
      <sharedItems containsSemiMixedTypes="0" containsString="0" containsNumber="1" containsInteger="1" minValue="0" maxValue="4"/>
    </cacheField>
    <cacheField name="Жизнестойкость: Коллективистский тип – 2" numFmtId="0">
      <sharedItems containsSemiMixedTypes="0" containsString="0" containsNumber="1" containsInteger="1" minValue="0" maxValue="4"/>
    </cacheField>
    <cacheField name="Жизнестойкость: Индивидуалистический тип – 2" numFmtId="0">
      <sharedItems containsSemiMixedTypes="0" containsString="0" containsNumber="1" containsInteger="1" minValue="1" maxValue="4"/>
    </cacheField>
    <cacheField name="Школьная культура (НАСТ.) — Семейная" numFmtId="0">
      <sharedItems containsSemiMixedTypes="0" containsString="0" containsNumber="1" containsInteger="1" minValue="10" maxValue="100"/>
    </cacheField>
    <cacheField name="Школьная культура (НАСТ.) — Инновационная" numFmtId="0">
      <sharedItems containsSemiMixedTypes="0" containsString="0" containsNumber="1" containsInteger="1" minValue="0" maxValue="39"/>
    </cacheField>
    <cacheField name="Школьная культура (НАСТ.) — Результативная" numFmtId="0">
      <sharedItems containsSemiMixedTypes="0" containsString="0" containsNumber="1" containsInteger="1" minValue="0" maxValue="35"/>
    </cacheField>
    <cacheField name="Школьная культура (НАСТ.) — Ролевая" numFmtId="0">
      <sharedItems containsSemiMixedTypes="0" containsString="0" containsNumber="1" containsInteger="1" minValue="0" maxValue="70"/>
    </cacheField>
    <cacheField name="Школьная культура (БУД.) — Семейная" numFmtId="0">
      <sharedItems containsSemiMixedTypes="0" containsString="0" containsNumber="1" containsInteger="1" minValue="18" maxValue="85"/>
    </cacheField>
    <cacheField name="Школьная культура (БУД.) — Инновационная" numFmtId="0">
      <sharedItems containsSemiMixedTypes="0" containsString="0" containsNumber="1" containsInteger="1" minValue="3" maxValue="50"/>
    </cacheField>
    <cacheField name="Школьная культура (БУД.) — Результативная" numFmtId="0">
      <sharedItems containsSemiMixedTypes="0" containsString="0" containsNumber="1" containsInteger="1" minValue="0" maxValue="39"/>
    </cacheField>
    <cacheField name="Школьная культура (БУД.) — Ролевая" numFmtId="0">
      <sharedItems containsSemiMixedTypes="0" containsString="0" containsNumber="1" containsInteger="1" minValue="0" maxValue="40"/>
    </cacheField>
    <cacheField name="Стиль лидерства (НАСТ.) — Семейная" numFmtId="0">
      <sharedItems containsSemiMixedTypes="0" containsString="0" containsNumber="1" containsInteger="1" minValue="18" maxValue="68"/>
    </cacheField>
    <cacheField name="Стиль лидерства (НАСТ.) — Инновационная" numFmtId="0">
      <sharedItems containsSemiMixedTypes="0" containsString="0" containsNumber="1" containsInteger="1" minValue="0" maxValue="82"/>
    </cacheField>
    <cacheField name="Стиль лидерства (НАСТ.) — Результативная" numFmtId="0">
      <sharedItems containsSemiMixedTypes="0" containsString="0" containsNumber="1" containsInteger="1" minValue="0" maxValue="34"/>
    </cacheField>
    <cacheField name="Стиль лидерства (НАСТ.) — Ролевая" numFmtId="0">
      <sharedItems containsSemiMixedTypes="0" containsString="0" containsNumber="1" containsInteger="1" minValue="0" maxValue="40"/>
    </cacheField>
    <cacheField name="Стиль лидерства (БУД.) — Семейная" numFmtId="0">
      <sharedItems containsSemiMixedTypes="0" containsString="0" containsNumber="1" containsInteger="1" minValue="19" maxValue="94"/>
    </cacheField>
    <cacheField name="Стиль лидерства (БУД.) — Инновационная" numFmtId="0">
      <sharedItems containsSemiMixedTypes="0" containsString="0" containsNumber="1" containsInteger="1" minValue="0" maxValue="43"/>
    </cacheField>
    <cacheField name="Стиль лидерства (БУД.) — Результативная" numFmtId="0">
      <sharedItems containsSemiMixedTypes="0" containsString="0" containsNumber="1" containsInteger="1" minValue="0" maxValue="42"/>
    </cacheField>
    <cacheField name="Стиль лидерства (БУД.) — Ролевая" numFmtId="0">
      <sharedItems containsSemiMixedTypes="0" containsString="0" containsNumber="1" containsInteger="1" minValue="0" maxValue="43"/>
    </cacheField>
    <cacheField name="Управление (НАСТ.) — Семейная" numFmtId="0">
      <sharedItems containsSemiMixedTypes="0" containsString="0" containsNumber="1" containsInteger="1" minValue="0" maxValue="88"/>
    </cacheField>
    <cacheField name="Управление (НАСТ.) — Инновационная" numFmtId="0">
      <sharedItems containsSemiMixedTypes="0" containsString="0" containsNumber="1" containsInteger="1" minValue="0" maxValue="45"/>
    </cacheField>
    <cacheField name="Управление (НАСТ.) — Результативная" numFmtId="0">
      <sharedItems containsSemiMixedTypes="0" containsString="0" containsNumber="1" containsInteger="1" minValue="0" maxValue="50"/>
    </cacheField>
    <cacheField name="Управление (НАСТ.) — Ролевая" numFmtId="0">
      <sharedItems containsSemiMixedTypes="0" containsString="0" containsNumber="1" containsInteger="1" minValue="0" maxValue="55"/>
    </cacheField>
    <cacheField name="Управление (БУД.) — Семейная" numFmtId="0">
      <sharedItems containsSemiMixedTypes="0" containsString="0" containsNumber="1" containsInteger="1" minValue="16" maxValue="100"/>
    </cacheField>
    <cacheField name="Управление (БУД.) — Инновационная" numFmtId="0">
      <sharedItems containsSemiMixedTypes="0" containsString="0" containsNumber="1" containsInteger="1" minValue="0" maxValue="59"/>
    </cacheField>
    <cacheField name="Управление (БУД.) — Результативная" numFmtId="0">
      <sharedItems containsSemiMixedTypes="0" containsString="0" containsNumber="1" containsInteger="1" minValue="0" maxValue="39"/>
    </cacheField>
    <cacheField name="Управление (БУД.) — Ролевая" numFmtId="0">
      <sharedItems containsSemiMixedTypes="0" containsString="0" containsNumber="1" containsInteger="1" minValue="0" maxValue="30"/>
    </cacheField>
    <cacheField name="Связующие механизмы (НАСТ.) — Семейная" numFmtId="0">
      <sharedItems containsSemiMixedTypes="0" containsString="0" containsNumber="1" containsInteger="1" minValue="0" maxValue="81"/>
    </cacheField>
    <cacheField name="Связующие механизмы (НАСТ.) — Инновационная" numFmtId="0">
      <sharedItems containsSemiMixedTypes="0" containsString="0" containsNumber="1" containsInteger="1" minValue="12" maxValue="95"/>
    </cacheField>
    <cacheField name="Связующие механизмы (НАСТ.) — Результативная" numFmtId="0">
      <sharedItems containsSemiMixedTypes="0" containsString="0" containsNumber="1" containsInteger="1" minValue="0" maxValue="59"/>
    </cacheField>
    <cacheField name="Связующие механизмы (НАСТ.) — Ролевая" numFmtId="0">
      <sharedItems containsSemiMixedTypes="0" containsString="0" containsNumber="1" containsInteger="1" minValue="0" maxValue="41"/>
    </cacheField>
    <cacheField name="Связующие механизмы (БУД.) — Семейная" numFmtId="0">
      <sharedItems containsSemiMixedTypes="0" containsString="0" containsNumber="1" containsInteger="1" minValue="0" maxValue="99"/>
    </cacheField>
    <cacheField name="Связующие механизмы (БУД.) — Инновационная" numFmtId="0">
      <sharedItems containsSemiMixedTypes="0" containsString="0" containsNumber="1" containsInteger="1" minValue="0" maxValue="49"/>
    </cacheField>
    <cacheField name="Связующие механизмы (БУД.) — Результативная" numFmtId="0">
      <sharedItems containsSemiMixedTypes="0" containsString="0" containsNumber="1" containsInteger="1" minValue="0" maxValue="81"/>
    </cacheField>
    <cacheField name="Связующие механизмы (БУД.) — Ролевая" numFmtId="0">
      <sharedItems containsSemiMixedTypes="0" containsString="0" containsNumber="1" containsInteger="1" minValue="0" maxValue="53"/>
    </cacheField>
    <cacheField name="Стратегические цели (НАСТ.) — Семейная" numFmtId="0">
      <sharedItems containsSemiMixedTypes="0" containsString="0" containsNumber="1" containsInteger="1" minValue="1" maxValue="40"/>
    </cacheField>
    <cacheField name="Стратегические цели (НАСТ.) — Инновационная" numFmtId="0">
      <sharedItems containsSemiMixedTypes="0" containsString="0" containsNumber="1" containsInteger="1" minValue="0" maxValue="81"/>
    </cacheField>
    <cacheField name="Стратегические цели (НАСТ.) — Результативная" numFmtId="0">
      <sharedItems containsSemiMixedTypes="0" containsString="0" containsNumber="1" containsInteger="1" minValue="0" maxValue="45"/>
    </cacheField>
    <cacheField name="Стратегические цели (НАСТ.) — Ролевая" numFmtId="0">
      <sharedItems containsSemiMixedTypes="0" containsString="0" containsNumber="1" containsInteger="1" minValue="0" maxValue="42"/>
    </cacheField>
    <cacheField name="Стратегические цели (БУД.) — Семейная" numFmtId="0">
      <sharedItems containsSemiMixedTypes="0" containsString="0" containsNumber="1" containsInteger="1" minValue="19" maxValue="78"/>
    </cacheField>
    <cacheField name="Стратегические цели (БУД.) — Инновационная" numFmtId="0">
      <sharedItems containsSemiMixedTypes="0" containsString="0" containsNumber="1" containsInteger="1" minValue="7" maxValue="59"/>
    </cacheField>
    <cacheField name="Стратегические цели (БУД.) — Результативная" numFmtId="0">
      <sharedItems containsSemiMixedTypes="0" containsString="0" containsNumber="1" containsInteger="1" minValue="0" maxValue="27"/>
    </cacheField>
    <cacheField name="Стратегические цели (БУД.) — Ролевая" numFmtId="0">
      <sharedItems containsSemiMixedTypes="0" containsString="0" containsNumber="1" containsInteger="1" minValue="0" maxValue="73"/>
    </cacheField>
    <cacheField name="Критерии успеха (НАСТ.) — Семейная" numFmtId="0">
      <sharedItems containsSemiMixedTypes="0" containsString="0" containsNumber="1" containsInteger="1" minValue="10" maxValue="77"/>
    </cacheField>
    <cacheField name="Критерии успеха (НАСТ.) — Инновационная" numFmtId="0">
      <sharedItems containsSemiMixedTypes="0" containsString="0" containsNumber="1" containsInteger="1" minValue="19" maxValue="74"/>
    </cacheField>
    <cacheField name="Критерии успеха (НАСТ.) — Результативная" numFmtId="0">
      <sharedItems containsSemiMixedTypes="0" containsString="0" containsNumber="1" containsInteger="1" minValue="0" maxValue="50"/>
    </cacheField>
    <cacheField name="Критерии успеха (НАСТ.) — Ролевая" numFmtId="0">
      <sharedItems containsSemiMixedTypes="0" containsString="0" containsNumber="1" containsInteger="1" minValue="0" maxValue="28"/>
    </cacheField>
    <cacheField name="Критерии успеха (БУД.) — Семейная" numFmtId="0">
      <sharedItems containsSemiMixedTypes="0" containsString="0" containsNumber="1" containsInteger="1" minValue="25" maxValue="90"/>
    </cacheField>
    <cacheField name="Критерии успеха (БУД.) — Инновационная" numFmtId="0">
      <sharedItems containsSemiMixedTypes="0" containsString="0" containsNumber="1" containsInteger="1" minValue="10" maxValue="53"/>
    </cacheField>
    <cacheField name="Критерии успеха (БУД.) — Результативная" numFmtId="0">
      <sharedItems containsSemiMixedTypes="0" containsString="0" containsNumber="1" containsInteger="1" minValue="0" maxValue="26"/>
    </cacheField>
    <cacheField name="Критерии успеха (БУД.) — Ролевая" numFmtId="0">
      <sharedItems containsSemiMixedTypes="0" containsString="0" containsNumber="1" containsInteger="1" minValue="0" maxValue="25"/>
    </cacheField>
    <cacheField name="Семейная (НАСТ.)" numFmtId="1">
      <sharedItems containsSemiMixedTypes="0" containsString="0" containsNumber="1" minValue="13.5" maxValue="61.5"/>
    </cacheField>
    <cacheField name="Инновационная (НАСТ.)" numFmtId="1">
      <sharedItems containsSemiMixedTypes="0" containsString="0" containsNumber="1" minValue="10.833333333333334" maxValue="56.166666666666664"/>
    </cacheField>
    <cacheField name="Результативная (НАСТ.)" numFmtId="1">
      <sharedItems containsSemiMixedTypes="0" containsString="0" containsNumber="1" minValue="5.333333333333333" maxValue="37.5"/>
    </cacheField>
    <cacheField name="Ролевая (НАСТ.)" numFmtId="1">
      <sharedItems containsSemiMixedTypes="0" containsString="0" containsNumber="1" minValue="0" maxValue="37.666666666666664"/>
    </cacheField>
    <cacheField name="Семейная (БУД.)" numFmtId="1">
      <sharedItems containsSemiMixedTypes="0" containsString="0" containsNumber="1" minValue="29.166666666666668" maxValue="76.833333333333329"/>
    </cacheField>
    <cacheField name="Инновационная (БУД.)" numFmtId="1">
      <sharedItems containsSemiMixedTypes="0" containsString="0" containsNumber="1" minValue="10" maxValue="45.666666666666664"/>
    </cacheField>
    <cacheField name="Результативная (БУД.)" numFmtId="1">
      <sharedItems containsSemiMixedTypes="0" containsString="0" containsNumber="1" minValue="0" maxValue="28.333333333333332"/>
    </cacheField>
    <cacheField name="Ролевая (БУД.)" numFmtId="1">
      <sharedItems containsSemiMixedTypes="0" containsString="0" containsNumber="1" minValue="0.5" maxValue="31.5"/>
    </cacheField>
    <cacheField name="7. Ваш пол (Одиночный выбор)" numFmtId="0">
      <sharedItems count="2">
        <s v="женский"/>
        <s v="мужской"/>
      </sharedItems>
    </cacheField>
    <cacheField name="8. Сколько вам лет? (Одиночный выбор)" numFmtId="0">
      <sharedItems count="6">
        <s v="60 лет или старше"/>
        <s v="40–49 лет"/>
        <s v="25–29 лет"/>
        <s v="50–59 лет"/>
        <s v="Менее 25 лет" u="1"/>
        <s v="30–39 лет" u="1"/>
      </sharedItems>
    </cacheField>
    <cacheField name="9. Какой у вас педагогический стаж в целом? (Одиночный выбор)" numFmtId="0">
      <sharedItems count="4">
        <s v="Более 10 лет"/>
        <s v="3–5 лет"/>
        <s v="Менее 3 лет" u="1"/>
        <s v="6–10 лет" u="1"/>
      </sharedItems>
    </cacheField>
    <cacheField name="10. Как долго вы работаете в вашей школе? (Одиночный выбор)" numFmtId="0">
      <sharedItems count="4">
        <s v="Более 10 лет"/>
        <s v="Менее 3 лет"/>
        <s v="3–5 лет"/>
        <s v="6–10 лет" u="1"/>
      </sharedItems>
    </cacheField>
    <cacheField name="Классы: начальные" numFmtId="0">
      <sharedItems containsBlank="1" count="2">
        <m/>
        <s v="В начальных классах"/>
      </sharedItems>
    </cacheField>
    <cacheField name="Классы: 5–6-е" numFmtId="0">
      <sharedItems containsBlank="1" count="2">
        <s v="В 5–6-х классах"/>
        <m/>
      </sharedItems>
    </cacheField>
    <cacheField name="Классы: 7-е" numFmtId="0">
      <sharedItems containsBlank="1" count="2">
        <m/>
        <s v="В 7-х классах"/>
      </sharedItems>
    </cacheField>
    <cacheField name="Классы: 8-е" numFmtId="0">
      <sharedItems containsBlank="1" count="2">
        <m/>
        <s v="В 8-х классах"/>
      </sharedItems>
    </cacheField>
    <cacheField name="Классы: 9-е" numFmtId="0">
      <sharedItems containsBlank="1" count="2">
        <m/>
        <s v="В 9-х классах"/>
      </sharedItems>
    </cacheField>
    <cacheField name="Классы: 10-е" numFmtId="0">
      <sharedItems containsBlank="1" count="2">
        <s v="В 10-х классах"/>
        <m/>
      </sharedItems>
    </cacheField>
    <cacheField name="Классы: 11-е" numFmtId="0">
      <sharedItems containsBlank="1" count="2">
        <s v="В 11-х классах"/>
        <m/>
      </sharedItems>
    </cacheField>
    <cacheField name="Не преподаю" numFmtId="0">
      <sharedItems containsNonDate="0" containsBlank="1" count="2">
        <m/>
        <s v="Не преподаю (я педагог-психолог, социальный педагог или др.)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67701174"/>
    <s v="2023.04.13 08:19"/>
    <s v="00:13:06"/>
    <s v="Именная ссылка"/>
    <s v="Именная ссылка"/>
    <n v="2"/>
    <s v="EVWZ1L3XVUUHRJRJ"/>
    <s v="GVXQNP414GQSDWY2"/>
    <m/>
    <x v="0"/>
    <s v="Самовыражение, следование своим желаниям"/>
    <s v="Конкуренция помогает человеку проявить свои способности, выделиться на фоне других"/>
    <s v="Один в поле не воин"/>
    <s v="Пусть каждый садится, где хочет и с кем хочет"/>
    <s v="Чтобы дети учились взаимодействовать"/>
    <s v="Давать возможность каждому отстаивать свою точку зрения"/>
    <s v="Интересы друзей, благодаря которым всегда есть общие темы для разговора и повод провести время вместе"/>
    <s v="Работа в группе, команде"/>
    <s v="Сохраняю своё личное мнение втайне, чтобы не нарушить сложившийся порядок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ученики могут обсудить совместно"/>
    <s v="Если он достойно выступит, им будут гордиться дома. Посоветую участвовать"/>
    <s v="Приниматься решением всего школьного коллектива"/>
    <s v="Объяснил (-а) бы, что на подобные события положено одеваться в соответствии со школьными правилами"/>
    <s v="Коллектив – друзья, коллеги и/или др."/>
    <s v="Стараюсь справиться самостоятельно"/>
    <s v="Избегание любых изменений, боязнь нового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знавать то, что интересно самому"/>
    <s v="Поговорить с этим учеником и поддержать его"/>
    <s v="Делаю то, что в первую очередь интересно для меня"/>
    <s v="Размышляю сам (-а), так как никто не сделает это лучше меня"/>
    <s v="С друзьями или знакомыми (несколькими людьми)"/>
    <s v="4"/>
    <s v="4"/>
    <s v="3"/>
    <s v="4"/>
    <s v="3"/>
    <s v="4"/>
    <s v="3"/>
    <s v="3"/>
    <s v="2"/>
    <s v="3"/>
    <s v="4"/>
    <s v="3"/>
    <s v="4"/>
    <s v="2"/>
    <s v="3"/>
    <s v="1"/>
    <s v="3"/>
    <s v="4"/>
    <s v="2"/>
    <s v="3"/>
    <s v="3"/>
    <s v="3"/>
    <s v="4"/>
    <s v="4"/>
    <s v="4"/>
    <s v="4"/>
    <s v="3"/>
    <n v="1"/>
    <n v="3"/>
    <n v="12"/>
    <n v="11"/>
    <n v="1"/>
    <n v="1"/>
    <n v="3"/>
    <n v="4"/>
    <n v="0"/>
    <n v="1"/>
    <n v="4"/>
    <n v="4"/>
    <n v="0"/>
    <n v="1"/>
    <n v="5"/>
    <n v="3"/>
    <s v="Традиции, сложившиеся обычаи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 разрешению конфликта привлекается учитель / классный руководитель / завуч / директор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Индивидуальные победы учеников и учителей"/>
    <s v="Как к общей проблеме всего коллектива"/>
    <s v="Задания, которые интересны детям и учитывают их способности"/>
    <s v="Те, кого отправил учитель (или школьная администрация)"/>
    <s v="Правила принимаются в коллективном обсуждении, когда все согласны с его результатами"/>
    <s v="Стараются объяснить, что не надо выделяться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Одни и те же кружки и секции работают из года в год. Как правило, новые не открывают"/>
    <s v="Призывают не отставать от одноклассников"/>
    <s v="Поддерживают этого ученика индивидуально"/>
    <s v="Общаются с одноклассниками/друзьями, что-то делают вместе"/>
    <s v="С переменами не спешат, прежде всё хорошенько обдумывают"/>
    <s v="Сообщать руководству школы"/>
    <s v="2"/>
    <s v="4"/>
    <s v="3"/>
    <s v="3"/>
    <s v="3"/>
    <s v="1"/>
    <s v="3"/>
    <s v="3"/>
    <s v="4"/>
    <s v="3"/>
    <s v="4"/>
    <s v="3"/>
    <s v="4"/>
    <s v="1"/>
    <s v="3"/>
    <s v="2"/>
    <s v="3"/>
    <s v="4"/>
    <s v="3"/>
    <s v="4"/>
    <s v="3"/>
    <s v="2"/>
    <s v="3"/>
    <s v="4"/>
    <s v="3"/>
    <s v="2"/>
    <s v="1"/>
    <n v="3"/>
    <n v="4"/>
    <n v="13"/>
    <n v="7"/>
    <n v="0"/>
    <n v="3"/>
    <n v="5"/>
    <n v="1"/>
    <n v="1"/>
    <n v="1"/>
    <n v="4"/>
    <n v="3"/>
    <n v="2"/>
    <n v="0"/>
    <n v="4"/>
    <n v="3"/>
    <n v="40"/>
    <n v="30"/>
    <n v="30"/>
    <n v="0"/>
    <n v="50"/>
    <n v="31"/>
    <n v="19"/>
    <n v="0"/>
    <n v="50"/>
    <n v="30"/>
    <n v="20"/>
    <n v="0"/>
    <n v="50"/>
    <n v="30"/>
    <n v="20"/>
    <n v="0"/>
    <n v="40"/>
    <n v="40"/>
    <n v="10"/>
    <n v="10"/>
    <n v="40"/>
    <n v="40"/>
    <n v="10"/>
    <n v="10"/>
    <n v="30"/>
    <n v="30"/>
    <n v="20"/>
    <n v="20"/>
    <n v="30"/>
    <n v="30"/>
    <n v="20"/>
    <n v="20"/>
    <n v="40"/>
    <n v="40"/>
    <n v="20"/>
    <n v="0"/>
    <n v="40"/>
    <n v="40"/>
    <n v="20"/>
    <n v="0"/>
    <n v="30"/>
    <n v="30"/>
    <n v="20"/>
    <n v="20"/>
    <n v="30"/>
    <n v="30"/>
    <n v="20"/>
    <n v="20"/>
    <n v="38.333333333333336"/>
    <n v="33.333333333333336"/>
    <n v="20"/>
    <n v="8.3333333333333339"/>
    <n v="40"/>
    <n v="33.5"/>
    <n v="18.166666666666668"/>
    <n v="8.3333333333333339"/>
    <x v="0"/>
    <x v="0"/>
    <x v="0"/>
    <x v="0"/>
    <x v="0"/>
    <x v="0"/>
    <x v="0"/>
    <x v="0"/>
    <x v="0"/>
    <x v="0"/>
    <x v="0"/>
    <x v="0"/>
  </r>
  <r>
    <n v="68121365"/>
    <s v="2023.04.24 08:16"/>
    <s v="00:17:59"/>
    <s v="Именная ссылка"/>
    <s v="Именная ссылка"/>
    <n v="2"/>
    <s v="01UCYFUSYBUVKIDI"/>
    <s v="VWYICM5VPKE4EYRD"/>
    <m/>
    <x v="0"/>
    <s v="Соблюдение традиций (сложившихся обычаев, проверенных временем образцов)"/>
    <s v="Конкуренция вредна, она разрушает сложившиеся отношения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Чтобы дети могли проявить себя"/>
    <s v="Так же, как их обычно разрешали"/>
    <s v="Увлечения родных и близких, поддержка семейных хобби (сбор грибов, рыбалка, настольные игры и т. п.)"/>
    <s v="Опора на мудрость и опыт старшего поколения"/>
    <s v="Признаю право принять решение большинством голосов"/>
    <s v="Я люблю работать в коллективе"/>
    <s v="От семьи, в которой человек родился"/>
    <s v="Всего коллектива, в котором есть случаи травли"/>
    <s v="Вопросы, ответы на которые ученики могут обсудить совместно"/>
    <s v="Если кто-то еще из класса будет готовиться и участвовать, посоветую присоединиться"/>
    <s v="Приниматься решением всего школьного коллектива"/>
    <s v="Предложил (-а) бы одеться так, как им самим хочется"/>
    <s v="Авторитетные и значимые люди – например, руководители"/>
    <s v="Стараюсь справиться самостоятельно"/>
    <s v="Избегание любых изменений, боязнь нового"/>
    <s v="Благодаря удаче"/>
    <s v="Чтобы преодолеть трудности, нужно дождаться благоприятной для этого ситуации"/>
    <s v="Максимально учесть интересы каждого"/>
    <s v="Учиться общаться с другими людьми"/>
    <s v="Спокойно отнестись к этой ситуации, потому что в школе всегда были, есть и будут такие ученики"/>
    <s v="В нашей семье есть традиции (ходим в театр, готовим обед и т. п.)"/>
    <s v="Обсуждаю в коллективе"/>
    <s v="Ни с кем не советуюсь, обычно я сам (-а) решаю, как поступить"/>
    <s v="2"/>
    <s v="2"/>
    <s v="4"/>
    <s v="3"/>
    <s v="4"/>
    <s v="2"/>
    <s v="2"/>
    <s v="2"/>
    <s v="3"/>
    <s v="3"/>
    <s v="2"/>
    <s v="3"/>
    <s v="4"/>
    <s v="3"/>
    <s v="3"/>
    <s v="4"/>
    <s v="1"/>
    <s v="4"/>
    <s v="2"/>
    <s v="2"/>
    <s v="2"/>
    <s v="4"/>
    <s v="3"/>
    <s v="2"/>
    <s v="2"/>
    <s v="3"/>
    <s v="4"/>
    <n v="1"/>
    <n v="11"/>
    <n v="8"/>
    <n v="7"/>
    <n v="0"/>
    <n v="4"/>
    <n v="2"/>
    <n v="3"/>
    <n v="1"/>
    <n v="4"/>
    <n v="3"/>
    <n v="1"/>
    <n v="0"/>
    <n v="3"/>
    <n v="3"/>
    <n v="3"/>
    <s v="Коллективные обсуждения, договоренности и решения"/>
    <s v="У нас любят вместе планировать дела и участвовать в общих активностях"/>
    <s v="Касается только тех, кто в нем участвует"/>
    <s v="Чаще всего учитель (классный руководитель) обсуждает этот вопрос с классом"/>
    <s v="Каждый старается проявить себя, высказать свое мнение"/>
    <s v="Для таких ситуаций у нас есть проверенные временем решения"/>
    <s v="События, в которых можно участвовать индивидуально и проявлять свои способности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Достижения школьных команд и коллективов"/>
    <s v="Как к проблеме, которая должна решаться руководством"/>
    <s v="Задания, которые сам (-а) считаю важными по данной теме"/>
    <s v="Те, кого выдвинул коллектив"/>
    <s v="Правила устанавливаются руководством школы, и все следуют им"/>
    <s v="Стараются объяснить, что не надо выделяться"/>
    <s v="От контроля со стороны учителей и администрации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Руководство школы самостоятельно решает, какие кружки и секции открыть. Возможно, на это влияют и вышестоящие органы"/>
    <s v="Спрашивают, какие задания могли бы заинтересовать их"/>
    <s v="Поддерживают этого ученика индивидуально"/>
    <s v="Делают то, что попросят педагоги или администрация"/>
    <s v="Классы (коллективы) обсуждают, предлагают общее решение"/>
    <s v="Всем вместе решать проблему"/>
    <s v="3"/>
    <s v="3"/>
    <s v="4"/>
    <s v="3"/>
    <s v="4"/>
    <s v="2"/>
    <s v="4"/>
    <s v="3"/>
    <s v="4"/>
    <s v="4"/>
    <s v="3"/>
    <s v="1"/>
    <s v="1"/>
    <s v="3"/>
    <s v="1"/>
    <s v="2"/>
    <s v="1"/>
    <s v="4"/>
    <s v="4"/>
    <s v="4"/>
    <s v="3"/>
    <s v="1"/>
    <s v="4"/>
    <s v="4"/>
    <s v="1"/>
    <s v="3"/>
    <s v="3"/>
    <n v="6"/>
    <n v="2"/>
    <n v="9"/>
    <n v="10"/>
    <n v="3"/>
    <n v="1"/>
    <n v="2"/>
    <n v="3"/>
    <n v="1"/>
    <n v="0"/>
    <n v="5"/>
    <n v="3"/>
    <n v="2"/>
    <n v="1"/>
    <n v="2"/>
    <n v="4"/>
    <n v="100"/>
    <n v="0"/>
    <n v="0"/>
    <n v="0"/>
    <n v="85"/>
    <n v="15"/>
    <n v="0"/>
    <n v="0"/>
    <n v="68"/>
    <n v="0"/>
    <n v="32"/>
    <n v="0"/>
    <n v="94"/>
    <n v="0"/>
    <n v="0"/>
    <n v="6"/>
    <n v="88"/>
    <n v="12"/>
    <n v="0"/>
    <n v="0"/>
    <n v="100"/>
    <n v="0"/>
    <n v="0"/>
    <n v="0"/>
    <n v="5"/>
    <n v="95"/>
    <n v="0"/>
    <n v="0"/>
    <n v="99"/>
    <n v="1"/>
    <n v="0"/>
    <n v="0"/>
    <n v="31"/>
    <n v="0"/>
    <n v="27"/>
    <n v="42"/>
    <n v="19"/>
    <n v="8"/>
    <n v="0"/>
    <n v="73"/>
    <n v="77"/>
    <n v="23"/>
    <n v="0"/>
    <n v="0"/>
    <n v="64"/>
    <n v="36"/>
    <n v="0"/>
    <n v="0"/>
    <n v="61.5"/>
    <n v="21.666666666666668"/>
    <n v="9.8333333333333339"/>
    <n v="7"/>
    <n v="76.833333333333329"/>
    <n v="10"/>
    <n v="0"/>
    <n v="13.166666666666666"/>
    <x v="0"/>
    <x v="1"/>
    <x v="1"/>
    <x v="1"/>
    <x v="0"/>
    <x v="0"/>
    <x v="0"/>
    <x v="0"/>
    <x v="0"/>
    <x v="1"/>
    <x v="1"/>
    <x v="0"/>
  </r>
  <r>
    <n v="67571961"/>
    <s v="2023.04.10 13:35"/>
    <s v="00:25:15"/>
    <s v="Именная ссылка"/>
    <s v="Именная ссылка"/>
    <n v="2"/>
    <s v="EVWZ1L3XVUUHRJRJ"/>
    <s v="UCVY3BPXN55UFT0C"/>
    <m/>
    <x v="0"/>
    <s v="Принятие решения совместно с другими людьми"/>
    <s v="Конкуренция вредна, она разрушает сложившиеся отношения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Работа в группе, команде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Ничья. Так сложились обстоятельства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Разрабатываться с учетом пожеланий каждого"/>
    <s v="Предложил (-а) бы обсудить в классе и решить, в чем лучше всего прийти"/>
    <s v="Я сам (-а)"/>
    <s v="Стараюсь справиться самостоятельно"/>
    <s v="Избегание любых изменений, боязнь нового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читься общаться с другими людьми"/>
    <s v="Поговорить с этим учеником и поддержать его"/>
    <s v="Делаю то, что в первую очередь интересно для меня"/>
    <s v="Спрашиваю у руководства, как это лучше сделать"/>
    <s v="С руководителем или другим авторитетным человеком, который точно знает, как правильно поступить"/>
    <s v="3"/>
    <s v="2"/>
    <s v="4"/>
    <s v="3"/>
    <s v="3"/>
    <s v="3"/>
    <s v="4"/>
    <s v="3"/>
    <s v="3"/>
    <s v="3"/>
    <s v="4"/>
    <s v="2"/>
    <s v="4"/>
    <s v="4"/>
    <s v="4"/>
    <s v="3"/>
    <s v="4"/>
    <s v="4"/>
    <s v="2"/>
    <s v="3"/>
    <s v="3"/>
    <s v="3"/>
    <s v="3"/>
    <s v="4"/>
    <s v="4"/>
    <s v="1"/>
    <s v="1"/>
    <n v="2"/>
    <n v="3"/>
    <n v="12"/>
    <n v="10"/>
    <n v="0"/>
    <n v="1"/>
    <n v="5"/>
    <n v="3"/>
    <n v="1"/>
    <n v="1"/>
    <n v="4"/>
    <n v="3"/>
    <n v="1"/>
    <n v="1"/>
    <n v="3"/>
    <n v="4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 разрешению конфликта привлекается учитель / классный руководитель / завуч / директор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Индивидуальные победы учеников и учителей"/>
    <s v="Как к общей проблеме всего коллектива"/>
    <s v="Задания, которые интересны детям и учитывают их способности"/>
    <s v="Те, кого выдвинул коллектив"/>
    <s v="Правила принимаются в коллективном обсуждении, когда все согласны с его результатами"/>
    <s v="Стараются объяснить, что не надо выделяться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все стараются понять друг друга и договориться"/>
    <s v="Обсуждают трудности в коллективе и находят общее решение"/>
    <s v="Одни и те же кружки и секции работают из года в год. Как правило, новые не открывают"/>
    <s v="Призывают не отставать от одноклассников"/>
    <s v="Поддерживают этого ученика индивидуально"/>
    <s v="Общаются с одноклассниками/друзьями, что-то делают вместе"/>
    <s v="Любой ученик, родитель или учитель может предложить решение"/>
    <s v="Сообщать руководству школы"/>
    <s v="3"/>
    <s v="4"/>
    <s v="3"/>
    <s v="3"/>
    <s v="3"/>
    <s v="1"/>
    <s v="3"/>
    <s v="3"/>
    <s v="4"/>
    <s v="3"/>
    <s v="4"/>
    <s v="3"/>
    <s v="4"/>
    <s v="3"/>
    <s v="3"/>
    <s v="2"/>
    <s v="3"/>
    <s v="4"/>
    <s v="3"/>
    <s v="3"/>
    <s v="3"/>
    <s v="2"/>
    <s v="3"/>
    <s v="4"/>
    <s v="3"/>
    <s v="4"/>
    <s v="1"/>
    <n v="2"/>
    <n v="2"/>
    <n v="16"/>
    <n v="7"/>
    <n v="0"/>
    <n v="2"/>
    <n v="6"/>
    <n v="1"/>
    <n v="0"/>
    <n v="0"/>
    <n v="6"/>
    <n v="3"/>
    <n v="2"/>
    <n v="0"/>
    <n v="4"/>
    <n v="3"/>
    <n v="19"/>
    <n v="39"/>
    <n v="22"/>
    <n v="20"/>
    <n v="39"/>
    <n v="48"/>
    <n v="13"/>
    <n v="0"/>
    <n v="33"/>
    <n v="4"/>
    <n v="34"/>
    <n v="29"/>
    <n v="35"/>
    <n v="0"/>
    <n v="42"/>
    <n v="23"/>
    <n v="37"/>
    <n v="14"/>
    <n v="27"/>
    <n v="22"/>
    <n v="26"/>
    <n v="16"/>
    <n v="28"/>
    <n v="30"/>
    <n v="26"/>
    <n v="34"/>
    <n v="40"/>
    <n v="0"/>
    <n v="29"/>
    <n v="29"/>
    <n v="30"/>
    <n v="12"/>
    <n v="16"/>
    <n v="38"/>
    <n v="28"/>
    <n v="18"/>
    <n v="21"/>
    <n v="39"/>
    <n v="27"/>
    <n v="13"/>
    <n v="21"/>
    <n v="31"/>
    <n v="20"/>
    <n v="28"/>
    <n v="25"/>
    <n v="32"/>
    <n v="26"/>
    <n v="17"/>
    <n v="25.333333333333332"/>
    <n v="26.666666666666668"/>
    <n v="28.5"/>
    <n v="19.5"/>
    <n v="29.166666666666668"/>
    <n v="27.333333333333332"/>
    <n v="27.666666666666668"/>
    <n v="15.833333333333334"/>
    <x v="0"/>
    <x v="0"/>
    <x v="0"/>
    <x v="0"/>
    <x v="1"/>
    <x v="1"/>
    <x v="0"/>
    <x v="0"/>
    <x v="0"/>
    <x v="1"/>
    <x v="1"/>
    <x v="0"/>
  </r>
  <r>
    <n v="67567605"/>
    <s v="2023.04.10 12:31"/>
    <s v="00:29:11"/>
    <s v="Именная ссылка"/>
    <s v="Именная ссылка"/>
    <n v="2"/>
    <s v="RKT2GOL3WSVSLD4Y"/>
    <s v="IYZD4CEUSCNOQTFO"/>
    <m/>
    <x v="0"/>
    <s v="Соблюдение традиций (сложившихся обычаев, проверенных временем образцов)"/>
    <s v="Конкуренция хороша до тех пор, пока полезна для всего коллектива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Привлекать к их разрешению педагогов и руководство школы, которые отвечают за дисциплину"/>
    <s v="Увлечения родных и близких, поддержка семейных хобби (сбор грибов, рыбалка, настольные игры и т. п.)"/>
    <s v="Моя самостоятельность, активность и инициатива"/>
    <s v="Сохраняю своё личное мнение втайне, чтобы не нарушить сложившийся порядок"/>
    <s v="Я следую традициям, не люблю изменения"/>
    <s v="От действий самого человека – кто стремится, тот достигает успеха"/>
    <s v="Всего коллектива, в котором есть случаи травли"/>
    <s v="Вопросы, которые интересны самому ребенку"/>
    <s v="Если это значимо для моего ученика, посоветую участвовать. Но решение в любом случае за самим ребенком"/>
    <s v="Оставаться неизменными, ведь они проверены временем"/>
    <s v="Предложил (-а) бы обсудить в классе и решить, в чем лучше всего прийти"/>
    <s v="Я сам (-а)"/>
    <s v="Стараюсь справиться самостоятельно"/>
    <s v="Избегание любых изменений, боязнь нового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читься общаться с другими людьми"/>
    <s v="Поговорить с этим учеником и поддержать его"/>
    <s v="Делаю то, что в первую очередь интересно для меня"/>
    <s v="Спрашиваю у руководства, как это лучше сделать"/>
    <s v="С близкими, которые хорошо меня знают и понимают, что можно предпринять"/>
    <s v="2"/>
    <s v="3"/>
    <s v="4"/>
    <s v="3"/>
    <s v="3"/>
    <s v="1"/>
    <s v="2"/>
    <s v="4"/>
    <s v="2"/>
    <s v="2"/>
    <s v="4"/>
    <s v="3"/>
    <s v="4"/>
    <s v="4"/>
    <s v="2"/>
    <s v="3"/>
    <s v="4"/>
    <s v="4"/>
    <s v="2"/>
    <s v="3"/>
    <s v="3"/>
    <s v="3"/>
    <s v="3"/>
    <s v="4"/>
    <s v="4"/>
    <s v="1"/>
    <s v="2"/>
    <n v="2"/>
    <n v="7"/>
    <n v="9"/>
    <n v="9"/>
    <n v="0"/>
    <n v="4"/>
    <n v="3"/>
    <n v="2"/>
    <n v="1"/>
    <n v="0"/>
    <n v="4"/>
    <n v="4"/>
    <n v="1"/>
    <n v="3"/>
    <n v="2"/>
    <n v="3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Касается всех, ведь конфликты отражаются на каждом члене коллектива"/>
    <s v="Так, как скажет учитель (классный руководитель)"/>
    <s v="Все работают в группах, вместе выполняют задания и показывают совместный результат"/>
    <s v="К разрешению конфликта привлекается учитель / классный руководитель / завуч / директор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Индивидуальные победы учеников и учителей"/>
    <s v="Как к общей проблеме всего коллектива"/>
    <s v="Задания, которые интересны детям и учитывают их способности"/>
    <s v="Те, кого выдвинул коллектив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сохраняет и поддерживает сложившиеся традиции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Одни и те же кружки и секции работают из года в год. Как правило, новые не открывают"/>
    <s v="Призывают не отставать от одноклассников"/>
    <s v="Поддерживают этого ученика индивидуально"/>
    <s v="Общаются с одноклассниками/друзьями, что-то делают вместе"/>
    <s v="С переменами не спешат, прежде всё хорошенько обдумывают"/>
    <s v="Сообщать руководству школы"/>
    <s v="3"/>
    <s v="4"/>
    <s v="3"/>
    <s v="1"/>
    <s v="3"/>
    <s v="1"/>
    <s v="3"/>
    <s v="3"/>
    <s v="4"/>
    <s v="3"/>
    <s v="4"/>
    <s v="3"/>
    <s v="4"/>
    <s v="3"/>
    <s v="1"/>
    <s v="1"/>
    <s v="3"/>
    <s v="4"/>
    <s v="2"/>
    <s v="4"/>
    <s v="3"/>
    <s v="2"/>
    <s v="3"/>
    <s v="4"/>
    <s v="3"/>
    <s v="2"/>
    <s v="1"/>
    <n v="5"/>
    <n v="3"/>
    <n v="12"/>
    <n v="7"/>
    <n v="2"/>
    <n v="2"/>
    <n v="4"/>
    <n v="1"/>
    <n v="0"/>
    <n v="1"/>
    <n v="5"/>
    <n v="3"/>
    <n v="3"/>
    <n v="0"/>
    <n v="3"/>
    <n v="3"/>
    <n v="49"/>
    <n v="22"/>
    <n v="29"/>
    <n v="0"/>
    <n v="39"/>
    <n v="36"/>
    <n v="25"/>
    <n v="0"/>
    <n v="50"/>
    <n v="19"/>
    <n v="31"/>
    <n v="0"/>
    <n v="40"/>
    <n v="35"/>
    <n v="25"/>
    <n v="0"/>
    <n v="32"/>
    <n v="26"/>
    <n v="9"/>
    <n v="33"/>
    <n v="40"/>
    <n v="42"/>
    <n v="18"/>
    <n v="0"/>
    <n v="39"/>
    <n v="41"/>
    <n v="20"/>
    <n v="0"/>
    <n v="38"/>
    <n v="49"/>
    <n v="13"/>
    <n v="0"/>
    <n v="33"/>
    <n v="67"/>
    <n v="0"/>
    <n v="0"/>
    <n v="40"/>
    <n v="59"/>
    <n v="1"/>
    <n v="0"/>
    <n v="26"/>
    <n v="59"/>
    <n v="15"/>
    <n v="0"/>
    <n v="31"/>
    <n v="53"/>
    <n v="13"/>
    <n v="3"/>
    <n v="38.166666666666664"/>
    <n v="39"/>
    <n v="17.333333333333332"/>
    <n v="5.5"/>
    <n v="38"/>
    <n v="45.666666666666664"/>
    <n v="15.833333333333334"/>
    <n v="0.5"/>
    <x v="1"/>
    <x v="2"/>
    <x v="1"/>
    <x v="2"/>
    <x v="1"/>
    <x v="0"/>
    <x v="1"/>
    <x v="1"/>
    <x v="1"/>
    <x v="1"/>
    <x v="0"/>
    <x v="0"/>
  </r>
  <r>
    <n v="67588556"/>
    <s v="2023.04.10 19:15"/>
    <s v="00:32:53"/>
    <s v="Именная ссылка"/>
    <s v="Именная ссылка"/>
    <n v="2"/>
    <s v="FQ4MTOGEORJHVGEI"/>
    <s v="EXS3SKCK69HO5JWE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Направления, которые сейчас актуальны и поощряются в стране (например, волонтёрство, патриотические акции, ЗОЖ и др.)"/>
    <s v="Работа в группе, команде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деться так, как им самим хочется"/>
    <s v="Коллектив – друзья, коллеги и/или др."/>
    <s v="Обращаюсь к человеку, который знает, как правильно поступить"/>
    <s v="Самолюбование, отказ следовать установленным образцам и безразличное отношение к окружающим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знавать то, что интересно самому"/>
    <s v="Обсудить ситуацию в классе"/>
    <s v="Делаю то, что в первую очередь интересно для меня"/>
    <s v="Узнаю, как подобную работу делали раньше"/>
    <s v="С близкими, которые хорошо меня знают и понимают, что можно предпринять"/>
    <s v="3"/>
    <s v="3"/>
    <s v="3"/>
    <s v="3"/>
    <s v="3"/>
    <s v="3"/>
    <s v="1"/>
    <s v="3"/>
    <s v="3"/>
    <s v="3"/>
    <s v="4"/>
    <s v="3"/>
    <s v="4"/>
    <s v="4"/>
    <s v="3"/>
    <s v="4"/>
    <s v="3"/>
    <s v="1"/>
    <s v="4"/>
    <s v="3"/>
    <s v="3"/>
    <s v="3"/>
    <s v="4"/>
    <s v="3"/>
    <s v="4"/>
    <s v="2"/>
    <s v="2"/>
    <n v="2"/>
    <n v="2"/>
    <n v="16"/>
    <n v="7"/>
    <n v="1"/>
    <n v="0"/>
    <n v="4"/>
    <n v="4"/>
    <n v="0"/>
    <n v="1"/>
    <n v="5"/>
    <n v="3"/>
    <n v="1"/>
    <n v="1"/>
    <n v="7"/>
    <n v="0"/>
    <s v="Коллективные обсуждения, договоренности и решения"/>
    <s v="Многие проявляют творческие способности, участвуют в активностях, предлагают идеи, которые учитывают в школе"/>
    <s v="Это обычное дело, учителя сами помирятся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 разрешению конфликта привлекается учитель / классный руководитель / завуч / директор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неизбежной проблеме, которая может возникнуть в любом коллективе"/>
    <s v="Задания, которые интересны детям и учитывают их способности"/>
    <s v="Те, у кого есть опыт в этом"/>
    <s v="Правила принимаются в коллективном обсуждении, когда все согласны с его результатами"/>
    <s v="Стараются объяснить, что не надо выделяться"/>
    <s v="От каждого, кто в нее приходит"/>
    <s v="Разговаривают с учеником индивидуально и стараются разобраться в причинах тревоги"/>
    <s v="Тем, кто любит придумывать новое и выступать с инициативами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Идею кружка может предложить любой ученик, родитель или педагог"/>
    <s v="Спрашивают, какие задания могли бы заинтересовать их"/>
    <s v="Обсуждают ситуацию в коллективе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3"/>
    <s v="4"/>
    <s v="2"/>
    <s v="3"/>
    <s v="3"/>
    <s v="1"/>
    <s v="3"/>
    <s v="3"/>
    <s v="4"/>
    <s v="3"/>
    <s v="3"/>
    <s v="2"/>
    <s v="4"/>
    <s v="2"/>
    <s v="3"/>
    <s v="2"/>
    <s v="4"/>
    <s v="4"/>
    <s v="4"/>
    <s v="4"/>
    <s v="3"/>
    <s v="4"/>
    <s v="4"/>
    <s v="3"/>
    <s v="3"/>
    <s v="4"/>
    <s v="3"/>
    <n v="1"/>
    <n v="4"/>
    <n v="12"/>
    <n v="10"/>
    <n v="0"/>
    <n v="1"/>
    <n v="5"/>
    <n v="3"/>
    <n v="0"/>
    <n v="1"/>
    <n v="3"/>
    <n v="5"/>
    <n v="1"/>
    <n v="2"/>
    <n v="4"/>
    <n v="2"/>
    <n v="35"/>
    <n v="36"/>
    <n v="29"/>
    <n v="0"/>
    <n v="62"/>
    <n v="38"/>
    <n v="0"/>
    <n v="0"/>
    <n v="18"/>
    <n v="82"/>
    <n v="0"/>
    <n v="0"/>
    <n v="57"/>
    <n v="43"/>
    <n v="0"/>
    <n v="0"/>
    <n v="55"/>
    <n v="45"/>
    <n v="0"/>
    <n v="0"/>
    <n v="53"/>
    <n v="8"/>
    <n v="39"/>
    <n v="0"/>
    <n v="81"/>
    <n v="19"/>
    <n v="0"/>
    <n v="0"/>
    <n v="0"/>
    <n v="0"/>
    <n v="81"/>
    <n v="19"/>
    <n v="19"/>
    <n v="81"/>
    <n v="0"/>
    <n v="0"/>
    <n v="78"/>
    <n v="22"/>
    <n v="0"/>
    <n v="0"/>
    <n v="23"/>
    <n v="74"/>
    <n v="3"/>
    <n v="0"/>
    <n v="90"/>
    <n v="10"/>
    <n v="0"/>
    <n v="0"/>
    <n v="38.5"/>
    <n v="56.166666666666664"/>
    <n v="5.333333333333333"/>
    <n v="0"/>
    <n v="56.666666666666664"/>
    <n v="20.166666666666668"/>
    <n v="20"/>
    <n v="3.1666666666666665"/>
    <x v="0"/>
    <x v="3"/>
    <x v="0"/>
    <x v="0"/>
    <x v="0"/>
    <x v="0"/>
    <x v="1"/>
    <x v="1"/>
    <x v="1"/>
    <x v="1"/>
    <x v="1"/>
    <x v="0"/>
  </r>
  <r>
    <n v="68289381"/>
    <s v="2023.04.28 11:43"/>
    <s v="00:38:58"/>
    <s v="Именная ссылка"/>
    <s v="Именная ссылка"/>
    <n v="2"/>
    <s v="TRYSCJPYR93N0JJI"/>
    <s v="CQ0BCTHBIECT02BF"/>
    <m/>
    <x v="0"/>
    <s v="Принятие решения совместно с другими людьми"/>
    <s v="Конкуренция помогает человеку занять лучшее место в жизни, влиять на других людей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Давать возможность каждому отстаивать свою точку зрени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Сохраняю своё личное мнение втайне, чтобы не нарушить сложившийся порядок"/>
    <s v="Я люблю работать в коллективе"/>
    <s v="От влиятельных людей, которые помогают продвигаться к успеху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Оставаться неизменными, ведь они проверены временем"/>
    <s v="Объяснил (-а) бы, что на подобные события положено одеваться в соответствии со школьными правилами"/>
    <s v="Коллектив – друзья, коллеги и/или др."/>
    <s v="Обращаюсь к человеку, который знает, как правильно поступить"/>
    <s v="Подстраивание под мнение большинства, отсутствие своей позиции и своего мнения"/>
    <s v="Благодаря слаженной работе команды, сотрудничеству с другими людьми"/>
    <s v="С трудностями нужно справляться сообща"/>
    <s v="Открыть кружки и секции, которые интересны большинству"/>
    <s v="Узнавать то, что интересно самому"/>
    <s v="Поговорить с этим учеником и поддержать его"/>
    <s v="В нашей семье есть традиции (ходим в театр, готовим обед и т. п.)"/>
    <s v="Спрашиваю у руководства, как это лучше сделать"/>
    <s v="С близкими, которые хорошо меня знают и понимают, что можно предпринять"/>
    <s v="3"/>
    <s v="1"/>
    <s v="3"/>
    <s v="3"/>
    <s v="3"/>
    <s v="4"/>
    <s v="4"/>
    <s v="4"/>
    <s v="2"/>
    <s v="3"/>
    <s v="1"/>
    <s v="3"/>
    <s v="4"/>
    <s v="4"/>
    <s v="2"/>
    <s v="1"/>
    <s v="3"/>
    <s v="1"/>
    <s v="3"/>
    <s v="3"/>
    <s v="3"/>
    <s v="3"/>
    <s v="4"/>
    <s v="4"/>
    <s v="2"/>
    <s v="1"/>
    <s v="2"/>
    <n v="5"/>
    <n v="4"/>
    <n v="11"/>
    <n v="7"/>
    <n v="1"/>
    <n v="1"/>
    <n v="5"/>
    <n v="2"/>
    <n v="3"/>
    <n v="0"/>
    <n v="3"/>
    <n v="3"/>
    <n v="1"/>
    <n v="3"/>
    <n v="3"/>
    <n v="2"/>
    <s v="Коллективные обсуждения, договоренности и решения"/>
    <s v="У нас реализуют задумки и инициативы классного руководителя и школьной администрации, ответственно относятся к поручениям"/>
    <s v="Это обычное дело, учителя сами помирятся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онфликт обсуждается в классе, одноклассники и друзья помогают рассудить стороны"/>
    <s v="Традиционные события нашей школы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неизбежной проблеме, которая может возникнуть в любом коллективе"/>
    <s v="Задания, которые интересны детям и учитывают их способности"/>
    <s v="Те, у кого есть опыт в этом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каждого, кто в нее приходит"/>
    <s v="Стараются убедить его, что на самом деле всё не так плохо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прашивают, какие задания могли бы заинтересовать их"/>
    <s v="Не заостряют на этом внимания – такие ситуации случаются и потом сходят на нет"/>
    <s v="Общаются с одноклассниками/друзьями, что-то делают вместе"/>
    <s v="Любой ученик, родитель или учитель может предложить решение"/>
    <s v="Всем вместе решать проблему"/>
    <s v="3"/>
    <s v="1"/>
    <s v="2"/>
    <s v="3"/>
    <s v="3"/>
    <s v="3"/>
    <s v="2"/>
    <s v="3"/>
    <s v="4"/>
    <s v="3"/>
    <s v="3"/>
    <s v="2"/>
    <s v="4"/>
    <s v="2"/>
    <s v="3"/>
    <s v="1"/>
    <s v="4"/>
    <s v="2"/>
    <s v="3"/>
    <s v="4"/>
    <s v="3"/>
    <s v="3"/>
    <s v="4"/>
    <s v="2"/>
    <s v="3"/>
    <s v="4"/>
    <s v="3"/>
    <n v="2"/>
    <n v="6"/>
    <n v="13"/>
    <n v="6"/>
    <n v="1"/>
    <n v="1"/>
    <n v="6"/>
    <n v="1"/>
    <n v="1"/>
    <n v="1"/>
    <n v="3"/>
    <n v="4"/>
    <n v="0"/>
    <n v="4"/>
    <n v="4"/>
    <n v="1"/>
    <n v="64"/>
    <n v="0"/>
    <n v="35"/>
    <n v="1"/>
    <n v="18"/>
    <n v="3"/>
    <n v="39"/>
    <n v="40"/>
    <n v="22"/>
    <n v="33"/>
    <n v="32"/>
    <n v="13"/>
    <n v="19"/>
    <n v="9"/>
    <n v="29"/>
    <n v="43"/>
    <n v="55"/>
    <n v="21"/>
    <n v="0"/>
    <n v="24"/>
    <n v="16"/>
    <n v="39"/>
    <n v="27"/>
    <n v="18"/>
    <n v="0"/>
    <n v="12"/>
    <n v="59"/>
    <n v="29"/>
    <n v="29"/>
    <n v="11"/>
    <n v="7"/>
    <n v="53"/>
    <n v="18"/>
    <n v="26"/>
    <n v="41"/>
    <n v="15"/>
    <n v="61"/>
    <n v="7"/>
    <n v="7"/>
    <n v="25"/>
    <n v="53"/>
    <n v="19"/>
    <n v="18"/>
    <n v="10"/>
    <n v="36"/>
    <n v="37"/>
    <n v="17"/>
    <n v="10"/>
    <n v="35.333333333333336"/>
    <n v="18.5"/>
    <n v="30.833333333333332"/>
    <n v="15.333333333333334"/>
    <n v="29.833333333333332"/>
    <n v="17.666666666666668"/>
    <n v="21"/>
    <n v="31.5"/>
    <x v="0"/>
    <x v="3"/>
    <x v="0"/>
    <x v="0"/>
    <x v="0"/>
    <x v="0"/>
    <x v="1"/>
    <x v="1"/>
    <x v="1"/>
    <x v="0"/>
    <x v="0"/>
    <x v="0"/>
  </r>
  <r>
    <n v="67583900"/>
    <s v="2023.04.10 17:14"/>
    <s v="00:45:12"/>
    <s v="Именная ссылка"/>
    <s v="Именная ссылка"/>
    <n v="2"/>
    <s v="WABGA9YFXJ0OUHZM"/>
    <s v="EGPFOLSIAWFT3BFA"/>
    <m/>
    <x v="0"/>
    <s v="Соблюдение традиций (сложившихся обычаев, проверенных временем образцов)"/>
    <s v="Конкуренция хороша до тех пор, пока полезна для всего коллектива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Моя самостоятельность, активность и инициатива"/>
    <s v="Сохраняю своё личное мнение втайне, чтобы не нарушить сложившийся порядок"/>
    <s v="Я следую своим убеждениям и отстаиваю своё мнение"/>
    <s v="От действий самого человека – кто стремится, тот достигает успеха"/>
    <s v="Всего коллектива, в котором есть случаи травли"/>
    <s v="Вопросы, которые интересны самому ребенку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деться так, как им самим хочется"/>
    <s v="Коллектив – друзья, коллеги и/или др."/>
    <s v="Стараюсь справиться самостоятельно"/>
    <s v="Подстраивание под мнение большинства, отсутствие своей позиции и своего мнения"/>
    <s v="За счет собственных усилий"/>
    <s v="С трудностями нужно справляться сообща"/>
    <s v="Максимально учесть интересы каждого"/>
    <s v="Учиться общаться с другими людьми"/>
    <s v="Обсудить ситуацию в классе"/>
    <s v="Решаю задачи, которые передо мной поставлены"/>
    <s v="Обсуждаю в коллективе"/>
    <s v="С близкими, которые хорошо меня знают и понимают, что можно предпринять"/>
    <s v="2"/>
    <s v="3"/>
    <s v="4"/>
    <s v="3"/>
    <s v="3"/>
    <s v="3"/>
    <s v="4"/>
    <s v="4"/>
    <s v="2"/>
    <s v="4"/>
    <s v="4"/>
    <s v="3"/>
    <s v="4"/>
    <s v="4"/>
    <s v="3"/>
    <s v="4"/>
    <s v="3"/>
    <s v="4"/>
    <s v="3"/>
    <s v="4"/>
    <s v="3"/>
    <s v="4"/>
    <s v="3"/>
    <s v="3"/>
    <s v="1"/>
    <s v="3"/>
    <s v="2"/>
    <n v="1"/>
    <n v="3"/>
    <n v="12"/>
    <n v="11"/>
    <n v="1"/>
    <n v="1"/>
    <n v="2"/>
    <n v="5"/>
    <n v="0"/>
    <n v="0"/>
    <n v="5"/>
    <n v="4"/>
    <n v="0"/>
    <n v="2"/>
    <n v="5"/>
    <n v="2"/>
    <s v="Решения и распоряжения школьной администрации"/>
    <s v="У нас реализуют задумки и инициативы классного руководителя и школьной администрации, ответственно относятся к поручениям"/>
    <s v="Касается только тех, кто в нем участвует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События, в которых призывает поучаствовать вышестоящее руководство"/>
    <s v="Общительность, готовность сотрудничать с другими людьми и работать в команде"/>
    <s v="Призывают несогласных держать свое мнение при себе и не провоцировать конфликт"/>
    <s v="В нашей школе строгая дисциплина, каждый должен соблюдать установленные правила"/>
    <s v="Качественное и точное выполнение распоряжений администрации"/>
    <s v="Как к проблеме только тех, кто в этом участвует"/>
    <s v="Задания, которые можно выполнять вместе с одноклассниками"/>
    <s v="Те, кого отправил учитель (или школьная администрация)"/>
    <s v="Правила устанавливаются руководством школы, и все следуют им"/>
    <s v="Обращают внимание ученика на недопустимость нарушения Устава (правил) школы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чётко выполняет распоряжения школьной администрации"/>
    <s v="В школе много талантливых людей, которые проявляют и развивают свои способности"/>
    <s v="Терпеливо ждут, когда трудности разрешатся сами собой"/>
    <s v="Руководство школы самостоятельно решает, какие кружки и секции открыть. Возможно, на это влияют и вышестоящие органы"/>
    <s v="Ставят двойку и сообщают родителям"/>
    <s v="Поддерживают этого ученика индивидуально"/>
    <s v="Каждый занимается своими делами"/>
    <s v="Администрация решает, как это лучше сделать"/>
    <s v="Сообщать руководству школы"/>
    <s v="1"/>
    <s v="1"/>
    <s v="4"/>
    <s v="3"/>
    <s v="2"/>
    <s v="1"/>
    <s v="1"/>
    <s v="3"/>
    <s v="2"/>
    <s v="1"/>
    <s v="1"/>
    <s v="4"/>
    <s v="3"/>
    <s v="1"/>
    <s v="1"/>
    <s v="1"/>
    <s v="3"/>
    <s v="4"/>
    <s v="1"/>
    <s v="4"/>
    <s v="2"/>
    <s v="1"/>
    <s v="1"/>
    <s v="4"/>
    <s v="4"/>
    <s v="1"/>
    <s v="1"/>
    <n v="14"/>
    <n v="3"/>
    <n v="4"/>
    <n v="6"/>
    <n v="6"/>
    <n v="0"/>
    <n v="2"/>
    <n v="1"/>
    <n v="5"/>
    <n v="1"/>
    <n v="2"/>
    <n v="1"/>
    <n v="3"/>
    <n v="2"/>
    <n v="0"/>
    <n v="4"/>
    <n v="10"/>
    <n v="10"/>
    <n v="20"/>
    <n v="60"/>
    <n v="50"/>
    <n v="50"/>
    <n v="0"/>
    <n v="0"/>
    <n v="50"/>
    <n v="10"/>
    <n v="16"/>
    <n v="24"/>
    <n v="38"/>
    <n v="20"/>
    <n v="20"/>
    <n v="22"/>
    <n v="0"/>
    <n v="0"/>
    <n v="45"/>
    <n v="55"/>
    <n v="31"/>
    <n v="59"/>
    <n v="3"/>
    <n v="7"/>
    <n v="8"/>
    <n v="22"/>
    <n v="29"/>
    <n v="41"/>
    <n v="47"/>
    <n v="28"/>
    <n v="25"/>
    <n v="0"/>
    <n v="1"/>
    <n v="48"/>
    <n v="30"/>
    <n v="21"/>
    <n v="30"/>
    <n v="36"/>
    <n v="19"/>
    <n v="15"/>
    <n v="12"/>
    <n v="45"/>
    <n v="18"/>
    <n v="25"/>
    <n v="53"/>
    <n v="15"/>
    <n v="15"/>
    <n v="17"/>
    <n v="13.5"/>
    <n v="22.5"/>
    <n v="26.333333333333332"/>
    <n v="37.666666666666664"/>
    <n v="41.5"/>
    <n v="34.666666666666664"/>
    <n v="13.666666666666666"/>
    <n v="10.166666666666666"/>
    <x v="0"/>
    <x v="3"/>
    <x v="0"/>
    <x v="0"/>
    <x v="1"/>
    <x v="1"/>
    <x v="0"/>
    <x v="0"/>
    <x v="0"/>
    <x v="1"/>
    <x v="1"/>
    <x v="0"/>
  </r>
  <r>
    <n v="67576746"/>
    <s v="2023.04.10 15:03"/>
    <s v="00:50:26"/>
    <s v="Именная ссылка"/>
    <s v="Именная ссылка"/>
    <n v="2"/>
    <s v="8KMWXDSDHMCVOAGM"/>
    <s v="FOWIAVCPX5CXQREL"/>
    <m/>
    <x v="0"/>
    <s v="Соблюдение традиций (сложившихся обычаев, проверенных временем образцов)"/>
    <s v="Конкуренция хороша до тех пор, пока полезна для всего коллектива"/>
    <s v="На весь мир не будешь мил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Интересы друзей, благодаря которым всегда есть общие темы для разговора и повод провести время вместе"/>
    <s v="Опора на мудрость и опыт старшего поколения"/>
    <s v="Признаю право принять решение большинством голосов"/>
    <s v="Я исполнительный (-ая), следую правилам"/>
    <s v="От того, в каком коллективе работает или учится человек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бсудить в классе и решить, в чем лучше всего прийти"/>
    <s v="Я сам (-а)"/>
    <s v="Обращаюсь к человеку, который знает, как правильно поступить"/>
    <s v="Самолюбование, отказ следовать установленным образцам и безразличное отношение к окружающим"/>
    <s v="Благодаря слаженной работе команды, сотрудничеству с другими людьми"/>
    <s v="Трудности надо преодолевать самому, не полагаться на кого-то другого"/>
    <s v="Открыть кружки и секции, которые интересны большинству"/>
    <s v="Учиться общаться с другими людьми"/>
    <s v="Обсудить ситуацию в классе"/>
    <s v="Всегда по-разному, главное, чтобы в компании (друзей, близких, родных и т. д.)"/>
    <s v="Размышляю сам (-а), так как никто не сделает это лучше меня"/>
    <s v="С близкими, которые хорошо меня знают и понимают, что можно предпринять"/>
    <s v="2"/>
    <s v="3"/>
    <s v="4"/>
    <s v="3"/>
    <s v="3"/>
    <s v="3"/>
    <s v="3"/>
    <s v="2"/>
    <s v="3"/>
    <s v="1"/>
    <s v="3"/>
    <s v="3"/>
    <s v="4"/>
    <s v="4"/>
    <s v="3"/>
    <s v="3"/>
    <s v="4"/>
    <s v="1"/>
    <s v="4"/>
    <s v="3"/>
    <s v="4"/>
    <s v="3"/>
    <s v="3"/>
    <s v="3"/>
    <s v="3"/>
    <s v="4"/>
    <s v="2"/>
    <n v="2"/>
    <n v="3"/>
    <n v="15"/>
    <n v="7"/>
    <n v="1"/>
    <n v="1"/>
    <n v="5"/>
    <n v="2"/>
    <n v="0"/>
    <n v="1"/>
    <n v="5"/>
    <n v="3"/>
    <n v="1"/>
    <n v="1"/>
    <n v="5"/>
    <n v="2"/>
    <s v="Решения и распоряжения школьной администрации"/>
    <s v="У нас реализуют задумки и инициативы классного руководителя и школьной администрации, ответственно относятся к поручениям"/>
    <s v="Касается только тех, кто в нем участвует"/>
    <s v="Чаще всего учитель (классный руководитель) обсуждает этот вопрос с классом"/>
    <s v="Обычно все выполняют одинаковые задания, отвечают у доски"/>
    <s v="К разрешению конфликта привлекается учитель / классный руководитель / завуч / директор"/>
    <s v="Традиционные события нашей школы"/>
    <s v="Уважение школьных традиций"/>
    <s v="Выслушивают разные мнения и находят в каждом то, что может быть полезным"/>
    <s v="В нашей школе прислушиваются к мнению каждого, стараются его учесть"/>
    <s v="Качественное и точное выполнение распоряжений администрации"/>
    <s v="Как к общей проблеме всего коллектива"/>
    <s v="Задания, которые интересны детям и учитывают их способности"/>
    <s v="Те, кто сам хочет"/>
    <s v="Правила уже существуют долгие годы и остаются неизменными"/>
    <s v="Обращают внимание ученика на недопустимость нарушения Устава (правил) школы"/>
    <s v="От каждого, кто в нее приходит"/>
    <s v="Разговаривают с учеником индивидуально и стараются разобраться в причинах тревоги"/>
    <s v="Тем, кто чётко выполняет распоряжения школьной администрации"/>
    <s v="У школы богатый опыт, она сохраняет свои лучшие традиции"/>
    <s v="Самостоятельно, ни с кем не советуясь"/>
    <s v="Руководство школы самостоятельно решает, какие кружки и секции открыть. Возможно, на это влияют и вышестоящие органы"/>
    <s v="Ставят двойку и сообщают родителям"/>
    <s v="Обсуждают ситуацию в коллективе"/>
    <s v="Каждый занимается своими делами"/>
    <s v="Администрация решает, как это лучше сделать"/>
    <s v="Сообщать руководству школы"/>
    <s v="1"/>
    <s v="1"/>
    <s v="4"/>
    <s v="3"/>
    <s v="2"/>
    <s v="1"/>
    <s v="2"/>
    <s v="2"/>
    <s v="4"/>
    <s v="4"/>
    <s v="1"/>
    <s v="3"/>
    <s v="4"/>
    <s v="4"/>
    <s v="2"/>
    <s v="1"/>
    <s v="4"/>
    <s v="4"/>
    <s v="1"/>
    <s v="2"/>
    <s v="4"/>
    <s v="1"/>
    <s v="1"/>
    <s v="3"/>
    <s v="4"/>
    <s v="1"/>
    <s v="1"/>
    <n v="10"/>
    <n v="5"/>
    <n v="3"/>
    <n v="9"/>
    <n v="4"/>
    <n v="1"/>
    <n v="1"/>
    <n v="3"/>
    <n v="4"/>
    <n v="3"/>
    <n v="0"/>
    <n v="2"/>
    <n v="2"/>
    <n v="1"/>
    <n v="2"/>
    <n v="4"/>
    <n v="20"/>
    <n v="0"/>
    <n v="10"/>
    <n v="70"/>
    <n v="40"/>
    <n v="40"/>
    <n v="20"/>
    <n v="0"/>
    <n v="30"/>
    <n v="0"/>
    <n v="30"/>
    <n v="40"/>
    <n v="20"/>
    <n v="25"/>
    <n v="35"/>
    <n v="20"/>
    <n v="10"/>
    <n v="5"/>
    <n v="50"/>
    <n v="35"/>
    <n v="25"/>
    <n v="25"/>
    <n v="25"/>
    <n v="25"/>
    <n v="25"/>
    <n v="15"/>
    <n v="40"/>
    <n v="20"/>
    <n v="30"/>
    <n v="10"/>
    <n v="50"/>
    <n v="10"/>
    <n v="10"/>
    <n v="25"/>
    <n v="45"/>
    <n v="20"/>
    <n v="35"/>
    <n v="35"/>
    <n v="15"/>
    <n v="15"/>
    <n v="10"/>
    <n v="20"/>
    <n v="50"/>
    <n v="20"/>
    <n v="30"/>
    <n v="20"/>
    <n v="25"/>
    <n v="25"/>
    <n v="17.5"/>
    <n v="10.833333333333334"/>
    <n v="37.5"/>
    <n v="34.166666666666664"/>
    <n v="30"/>
    <n v="25.833333333333332"/>
    <n v="28.333333333333332"/>
    <n v="15.833333333333334"/>
    <x v="0"/>
    <x v="3"/>
    <x v="0"/>
    <x v="0"/>
    <x v="1"/>
    <x v="1"/>
    <x v="0"/>
    <x v="0"/>
    <x v="0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2" cacheId="15" applyNumberFormats="0" applyBorderFormats="0" applyFontFormats="0" applyPatternFormats="0" applyAlignmentFormats="0" applyWidthHeightFormats="1" dataCaption="Значения" updatedVersion="6" minRefreshableVersion="3" itemPrintTitles="1" createdVersion="6" indent="0" outline="1" outlineData="1" multipleFieldFilters="0" rowHeaderCaption="Название школы">
  <location ref="A28:B3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dataField="1"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9"/>
  </rowFields>
  <rowItems count="2">
    <i>
      <x v="13"/>
    </i>
    <i t="grand">
      <x/>
    </i>
  </rowItems>
  <colItems count="1">
    <i/>
  </colItems>
  <dataFields count="1">
    <dataField name="Кол-во чел." fld="9" subtotal="count" baseField="9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Сводная таблица3" cacheId="15" dataOnRows="1" applyNumberFormats="0" applyBorderFormats="0" applyFontFormats="0" applyPatternFormats="0" applyAlignmentFormats="0" applyWidthHeightFormats="1" dataCaption="Педагоги. Оргкультура: «Хотел(-а) бы» _x000a_(среднее по ответам)" updatedVersion="6" minRefreshableVersion="3" itemPrintTitles="1" createdVersion="6" indent="0" outline="1" outlineData="1" multipleFieldFilters="0" chartFormat="2">
  <location ref="D6:E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  <pivotField dataField="1" numFmtId="1" showAl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Ролевая" fld="205" subtotal="average" baseField="0" baseItem="491558320"/>
    <dataField name="Результативная" fld="204" subtotal="average" baseField="0" baseItem="670148160"/>
    <dataField name="Семейная" fld="202" subtotal="average" baseField="0" baseItem="614834880"/>
    <dataField name="Инновационная" fld="203" subtotal="average" baseField="0" baseItem="677649064"/>
  </dataFields>
  <formats count="9">
    <format dxfId="8">
      <pivotArea outline="0" collapsedLevelsAreSubtotals="1" fieldPosition="0"/>
    </format>
    <format dxfId="7">
      <pivotArea outline="0" collapsedLevelsAreSubtotals="1" fieldPosition="0"/>
    </format>
    <format dxfId="6">
      <pivotArea outline="0" collapsedLevelsAreSubtotals="1" fieldPosition="0"/>
    </format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field="-2" type="button" dataOnly="0" labelOnly="1" outline="0" axis="axisRow" fieldPosition="0"/>
    </format>
  </formats>
  <chartFormats count="10"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8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9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Сводная таблица1" cacheId="15" dataOnRows="1" applyNumberFormats="0" applyBorderFormats="0" applyFontFormats="0" applyPatternFormats="0" applyAlignmentFormats="0" applyWidthHeightFormats="1" dataCaption="Педагоги. Оргкультура: «Сейчас»_x000a_(среднее по ответам)" updatedVersion="6" minRefreshableVersion="3" itemPrintTitles="1" createdVersion="6" indent="0" outline="1" outlineData="1" multipleFieldFilters="0" chartFormat="2">
  <location ref="A6:B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" showAll="0"/>
    <pivotField dataField="1" numFmtId="1" showAll="0"/>
    <pivotField dataField="1" numFmtId="1" showAll="0"/>
    <pivotField dataField="1"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Ролевая" fld="201" subtotal="average" baseField="0" baseItem="625596208"/>
    <dataField name="Результативная" fld="200" subtotal="average" baseField="0" baseItem="625598320"/>
    <dataField name="Семейная" fld="198" subtotal="average" baseField="0" baseItem="614835232"/>
    <dataField name="Инновационная" fld="199" subtotal="average" baseField="0" baseItem="614836288"/>
  </dataFields>
  <formats count="7">
    <format dxfId="15">
      <pivotArea outline="0" collapsedLevelsAreSubtotals="1" fieldPosition="0"/>
    </format>
    <format dxfId="14">
      <pivotArea outline="0" collapsedLevelsAreSubtotals="1" fieldPosition="0"/>
    </format>
    <format dxfId="13">
      <pivotArea outline="0" collapsedLevelsAreSubtotals="1" fieldPosition="0"/>
    </format>
    <format dxfId="12">
      <pivotArea outline="0" collapsedLevelsAreSubtotals="1" fieldPosition="0"/>
    </format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field="-2" type="button" dataOnly="0" labelOnly="1" outline="0" axis="axisRow" fieldPosition="0"/>
    </format>
  </format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7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 таблица6" cacheId="15" dataOnRows="1" applyNumberFormats="0" applyBorderFormats="0" applyFontFormats="0" applyPatternFormats="0" applyAlignmentFormats="0" applyWidthHeightFormats="1" dataCaption="Педагоги: «Я сам» (сумма ответов)" updatedVersion="6" minRefreshableVersion="3" itemPrintTitles="1" createdVersion="6" indent="0" outline="1" outlineData="1" multipleFieldFilters="0" chartFormat="1">
  <location ref="A6:B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ame="Пол" showAll="0">
      <items count="3">
        <item x="0"/>
        <item x="1"/>
        <item t="default"/>
      </items>
    </pivotField>
    <pivotField name="Возраст" showAll="0">
      <items count="7">
        <item x="2"/>
        <item m="1" x="5"/>
        <item x="1"/>
        <item x="3"/>
        <item x="0"/>
        <item m="1" x="4"/>
        <item t="default"/>
      </items>
    </pivotField>
    <pivotField name="Стаж в целом" multipleItemSelectionAllowed="1" showAll="0">
      <items count="5">
        <item x="1"/>
        <item m="1" x="3"/>
        <item x="0"/>
        <item m="1" x="2"/>
        <item t="default"/>
      </items>
    </pivotField>
    <pivotField name="Стаж в этой школе" showAll="0">
      <items count="5">
        <item x="2"/>
        <item m="1" x="3"/>
        <item x="0"/>
        <item x="1"/>
        <item t="default"/>
      </items>
    </pivotField>
    <pivotField showAll="0" defaultSubtotal="0">
      <items count="2">
        <item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x="1"/>
        <item x="0"/>
      </items>
    </pivotField>
    <pivotField showAll="0" defaultSubtotal="0">
      <items count="2">
        <item x="1"/>
        <item x="0"/>
      </items>
    </pivotField>
    <pivotField showAll="0" defaultSubtotal="0">
      <items count="2">
        <item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64" baseField="0" baseItem="0"/>
    <dataField name="Традиционалистский тип " fld="65" baseField="0" baseItem="0"/>
    <dataField name="Коллективистский тип " fld="66" baseField="0" baseItem="0"/>
    <dataField name="Индивидуалистический тип " fld="67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 таблица7" cacheId="15" dataOnRows="1" applyNumberFormats="0" applyBorderFormats="0" applyFontFormats="0" applyPatternFormats="0" applyAlignmentFormats="0" applyWidthHeightFormats="1" dataCaption="Педагоги: «Моя школа» (сумма ответов)" updatedVersion="6" minRefreshableVersion="3" itemPrintTitles="1" createdVersion="6" indent="0" outline="1" outlineData="1" multipleFieldFilters="0" chartFormat="2">
  <location ref="D6:E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ame="Пол" showAll="0">
      <items count="3">
        <item x="0"/>
        <item x="1"/>
        <item t="default"/>
      </items>
    </pivotField>
    <pivotField name="Возраст" showAll="0">
      <items count="7">
        <item x="2"/>
        <item m="1" x="5"/>
        <item x="1"/>
        <item x="3"/>
        <item x="0"/>
        <item m="1" x="4"/>
        <item t="default"/>
      </items>
    </pivotField>
    <pivotField name="Стаж в целом" multipleItemSelectionAllowed="1" showAll="0">
      <items count="5">
        <item x="1"/>
        <item m="1" x="3"/>
        <item x="0"/>
        <item m="1" x="2"/>
        <item t="default"/>
      </items>
    </pivotField>
    <pivotField name="Стаж в этой школе" showAll="0">
      <items count="5">
        <item x="2"/>
        <item m="1" x="3"/>
        <item x="0"/>
        <item x="1"/>
        <item t="default"/>
      </items>
    </pivotField>
    <pivotField showAll="0" defaultSubtotal="0">
      <items count="2">
        <item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x="1"/>
        <item x="0"/>
      </items>
    </pivotField>
    <pivotField showAll="0" defaultSubtotal="0">
      <items count="2">
        <item x="1"/>
        <item x="0"/>
      </items>
    </pivotField>
    <pivotField showAll="0" defaultSubtotal="0">
      <items count="2">
        <item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134" baseField="0" baseItem="0"/>
    <dataField name="Традиционалистский тип " fld="135" baseField="0" baseItem="0"/>
    <dataField name="Коллективистский тип " fld="136" baseField="0" baseItem="0"/>
    <dataField name="Индивидуалистический тип " fld="137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Сводная таблица8" cacheId="15" dataOnRows="1" applyNumberFormats="0" applyBorderFormats="0" applyFontFormats="0" applyPatternFormats="0" applyAlignmentFormats="0" applyWidthHeightFormats="1" dataCaption="Педагоги: «Я сам» — жизнестойкость _x000a_(сумма ответов)" updatedVersion="6" minRefreshableVersion="3" itemPrintTitles="1" createdVersion="6" indent="0" outline="1" outlineData="1" multipleFieldFilters="0" chartFormat="3">
  <location ref="A51:B55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6" baseField="0" baseItem="0"/>
    <dataField name="Традиционалистский тип" fld="77" baseField="0" baseItem="0"/>
    <dataField name="Коллективистский тип" fld="78" baseField="0" baseItem="0"/>
    <dataField name="Индивидуалистический тип" fld="79" baseField="0" baseItem="0"/>
  </dataFields>
  <formats count="1">
    <format dxfId="16">
      <pivotArea field="-2" type="button" dataOnly="0" labelOnly="1" outline="0" axis="axisRow" fieldPosition="0"/>
    </format>
  </formats>
  <chartFormats count="5">
    <chartFormat chart="2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7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0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Сводная таблица5" cacheId="15" dataOnRows="1" applyNumberFormats="0" applyBorderFormats="0" applyFontFormats="0" applyPatternFormats="0" applyAlignmentFormats="0" applyWidthHeightFormats="1" dataCaption="Педагоги: «Моя школа» — жизнестойкость (сумма ответов)" updatedVersion="6" minRefreshableVersion="3" itemPrintTitles="1" createdVersion="6" indent="0" outline="1" outlineData="1" multipleFieldFilters="0" chartFormat="4">
  <location ref="D51:E55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6" baseField="0" baseItem="0"/>
    <dataField name="Традиционалистский тип" fld="147" baseField="0" baseItem="0"/>
    <dataField name="Коллективистский тип" fld="148" baseField="0" baseItem="0"/>
    <dataField name="Индивидуалистический тип" fld="149" baseField="0" baseItem="0"/>
  </dataFields>
  <formats count="1">
    <format dxfId="17">
      <pivotArea field="-2" type="button" dataOnly="0" labelOnly="1" outline="0" axis="axisRow" fieldPosition="0"/>
    </format>
  </formats>
  <chartFormats count="5">
    <chartFormat chart="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0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Сводная таблица4" cacheId="15" dataOnRows="1" applyNumberFormats="0" applyBorderFormats="0" applyFontFormats="0" applyPatternFormats="0" applyAlignmentFormats="0" applyWidthHeightFormats="1" dataCaption="Педагоги: «Моя школа» — достижение _x000a_(сумма ответов)" updatedVersion="6" minRefreshableVersion="3" itemPrintTitles="1" createdVersion="6" indent="0" outline="1" outlineData="1" multipleFieldFilters="0" chartFormat="4">
  <location ref="D29:E33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2" baseField="0" baseItem="0"/>
    <dataField name="Традиционалистский тип" fld="143" baseField="0" baseItem="0"/>
    <dataField name="Коллективистский тип" fld="144" baseField="0" baseItem="0"/>
    <dataField name="Индивидуалистический тип" fld="145" baseField="0" baseItem="0"/>
  </dataFields>
  <formats count="3">
    <format dxfId="20">
      <pivotArea field="-2" type="button" dataOnly="0" labelOnly="1" outline="0" axis="axisRow" fieldPosition="0"/>
    </format>
    <format dxfId="19">
      <pivotArea field="-2" type="button" dataOnly="0" labelOnly="1" outline="0" axis="axisRow" fieldPosition="0"/>
    </format>
    <format dxfId="18">
      <pivotArea field="-2" type="button" dataOnly="0" labelOnly="1" outline="0" axis="axisRow" fieldPosition="0"/>
    </format>
  </formats>
  <chartFormats count="5">
    <chartFormat chart="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Сводная таблица1" cacheId="15" dataOnRows="1" applyNumberFormats="0" applyBorderFormats="0" applyFontFormats="0" applyPatternFormats="0" applyAlignmentFormats="0" applyWidthHeightFormats="1" dataCaption="Педагоги: «Моя школа» — выбор (сумма ответов)" updatedVersion="6" minRefreshableVersion="3" itemPrintTitles="1" createdVersion="6" indent="0" outline="1" outlineData="1" multipleFieldFilters="0" chartFormat="4">
  <location ref="D7:E11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38" baseField="0" baseItem="0"/>
    <dataField name="Традиционалистский тип" fld="139" baseField="0" baseItem="0"/>
    <dataField name="Коллективистский тип" fld="140" baseField="0" baseItem="0"/>
    <dataField name="Индивидуалистический тип" fld="141" baseField="0" baseItem="0"/>
  </dataFields>
  <chartFormats count="5">
    <chartFormat chart="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Сводная таблица7" cacheId="15" dataOnRows="1" applyNumberFormats="0" applyBorderFormats="0" applyFontFormats="0" applyPatternFormats="0" applyAlignmentFormats="0" applyWidthHeightFormats="1" dataCaption="Педагоги: «Я сам» — достижение _x000a_(сумма ответов)" updatedVersion="6" minRefreshableVersion="3" itemPrintTitles="1" createdVersion="6" indent="0" outline="1" outlineData="1" multipleFieldFilters="0" chartFormat="1">
  <location ref="A29:B33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2" baseField="0" baseItem="0"/>
    <dataField name="Традиционалистский тип" fld="73" baseField="0" baseItem="0"/>
    <dataField name="Коллективистский тип" fld="74" baseField="0" baseItem="0"/>
    <dataField name="Индивидуалистический тип" fld="75" baseField="0" baseItem="0"/>
  </dataFields>
  <chartFormats count="5"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Сводная таблица6" cacheId="15" dataOnRows="1" applyNumberFormats="0" applyBorderFormats="0" applyFontFormats="0" applyPatternFormats="0" applyAlignmentFormats="0" applyWidthHeightFormats="1" dataCaption="Педагоги: «Я сам» — выбор (сумма ответов)" updatedVersion="6" minRefreshableVersion="3" itemPrintTitles="1" createdVersion="6" indent="0" outline="1" outlineData="1" multipleFieldFilters="0" chartFormat="4">
  <location ref="A7:B11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6">
        <item m="1" x="11"/>
        <item m="1" x="3"/>
        <item m="1" x="7"/>
        <item m="1" x="14"/>
        <item m="1" x="4"/>
        <item m="1" x="9"/>
        <item m="1" x="13"/>
        <item m="1" x="5"/>
        <item m="1" x="10"/>
        <item m="1" x="12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>
      <items count="3">
        <item x="0"/>
        <item x="1"/>
        <item t="default"/>
      </items>
    </pivotField>
    <pivotField showAll="0">
      <items count="7">
        <item x="2"/>
        <item m="1" x="5"/>
        <item x="1"/>
        <item x="3"/>
        <item x="0"/>
        <item m="1" x="4"/>
        <item t="default"/>
      </items>
    </pivotField>
    <pivotField showAll="0">
      <items count="5">
        <item x="1"/>
        <item m="1" x="3"/>
        <item x="0"/>
        <item m="1" x="2"/>
        <item t="default"/>
      </items>
    </pivotField>
    <pivotField showAll="0">
      <items count="5">
        <item x="2"/>
        <item m="1" x="3"/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68" baseField="0" baseItem="0"/>
    <dataField name="Традиционалистский тип" fld="69" baseField="0" baseItem="0"/>
    <dataField name="Коллективистский тип" fld="70" baseField="0" baseItem="0"/>
    <dataField name="Индивидуалистический тип" fld="71" baseField="0" baseItem="0"/>
  </dataFields>
  <chartFormats count="5">
    <chartFormat chart="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9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7._Ваш_пол__Одиночный_выбор" sourceName="7. Ваш пол (Одиночный выбор)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10_е" sourceName="Классы: 10-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11_е" sourceName="Классы: 11-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Не_преподаю" sourceName="Не преподаю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ыберите_вашу_школу__Выпадающий_список" sourceName="Выберите вашу школу (Выпадающий список)">
  <pivotTables>
    <pivotTable tabId="3" name="Сводная таблица7"/>
    <pivotTable tabId="3" name="Сводная таблица6"/>
    <pivotTable tabId="5" name="Сводная таблица8"/>
    <pivotTable tabId="5" name="Сводная таблица7"/>
    <pivotTable tabId="5" name="Сводная таблица6"/>
    <pivotTable tabId="5" name="Сводная таблица5"/>
    <pivotTable tabId="5" name="Сводная таблица4"/>
    <pivotTable tabId="5" name="Сводная таблица1"/>
    <pivotTable tabId="3" name="Сводная таблица2"/>
    <pivotTable tabId="6" name="Сводная таблица3"/>
    <pivotTable tabId="6" name="Сводная таблица1"/>
  </pivotTables>
  <data>
    <tabular pivotCacheId="1">
      <items count="15">
        <i x="0" s="1"/>
        <i x="11" s="1" nd="1"/>
        <i x="3" s="1" nd="1"/>
        <i x="7" s="1" nd="1"/>
        <i x="14" s="1" nd="1"/>
        <i x="4" s="1" nd="1"/>
        <i x="9" s="1" nd="1"/>
        <i x="13" s="1" nd="1"/>
        <i x="5" s="1" nd="1"/>
        <i x="10" s="1" nd="1"/>
        <i x="12" s="1" nd="1"/>
        <i x="8" s="1" nd="1"/>
        <i x="2" s="1" nd="1"/>
        <i x="1" s="1" nd="1"/>
        <i x="6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8._Сколько_вам_лет?__Одиночный_выбор" sourceName="8. Сколько вам лет? (Одиночный выбор)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6">
        <i x="2" s="1"/>
        <i x="1" s="1"/>
        <i x="3" s="1"/>
        <i x="0" s="1"/>
        <i x="5" s="1" nd="1"/>
        <i x="4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9._Какой_у_вас_педагогический_стаж_в_целом?__Одиночный_выбор" sourceName="9. Какой у вас педагогический стаж в целом? (Одиночный выбор)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4">
        <i x="1" s="1"/>
        <i x="0" s="1"/>
        <i x="3" s="1" nd="1"/>
        <i x="2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10._Как_долго_вы_работаете_в_вашей_школе?__Одиночный_выбор" sourceName="10. Как долго вы работаете в вашей школе? (Одиночный выбор)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4">
        <i x="2" s="1"/>
        <i x="0" s="1"/>
        <i x="1" s="1"/>
        <i x="3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начальные" sourceName="Классы: начальны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7"/>
    <pivotTable tabId="5" name="Сводная таблица8"/>
    <pivotTable tabId="5" name="Сводная таблица6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1" s="1"/>
        <i x="0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5–6_е" sourceName="Классы: 5–6-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7_е" sourceName="Классы: 7-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1" s="1"/>
        <i x="0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8_е" sourceName="Классы: 8-е">
  <pivotTables>
    <pivotTable tabId="3" name="Сводная таблица7"/>
    <pivotTable tabId="3" name="Сводная таблица6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1" s="1"/>
        <i x="0" s="1"/>
      </items>
    </tabular>
  </data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ассы__9_е" sourceName="Классы: 9-е">
  <pivotTables>
    <pivotTable tabId="3" name="Сводная таблица7"/>
    <pivotTable tabId="5" name="Сводная таблица1"/>
    <pivotTable tabId="5" name="Сводная таблица4"/>
    <pivotTable tabId="5" name="Сводная таблица5"/>
    <pivotTable tabId="5" name="Сводная таблица6"/>
    <pivotTable tabId="5" name="Сводная таблица7"/>
    <pivotTable tabId="5" name="Сводная таблица8"/>
    <pivotTable tabId="3" name="Сводная таблица6"/>
    <pivotTable tabId="3" name="Сводная таблица2"/>
    <pivotTable tabId="6" name="Сводная таблица1"/>
    <pivotTable tabId="6" name="Сводная таблица3"/>
  </pivotTables>
  <data>
    <tabular pivotCacheId="1">
      <items count="2">
        <i x="1" s="1"/>
        <i x="0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Пол 2" cache="Срез_7._Ваш_пол__Одиночный_выбор" caption="Пол" style="Серый срез без границ" rowHeight="257175"/>
  <slicer name="Возраст 2" cache="Срез_8._Сколько_вам_лет?__Одиночный_выбор" caption="Возраст" style="Серый срез без границ" rowHeight="257175"/>
  <slicer name="Стаж в целом 2" cache="Срез_9._Какой_у_вас_педагогический_стаж_в_целом?__Одиночный_выбор" caption="Стаж в целом" style="Серый срез без границ" rowHeight="257175"/>
  <slicer name="Стаж в этой школе 2" cache="Срез_10._Как_долго_вы_работаете_в_вашей_школе?__Одиночный_выбор" caption="Стаж в этой школе" style="Серый срез без границ" rowHeight="257175"/>
  <slicer name="Классы: начальные 2" cache="Срез_Классы__начальные" caption="Классы: начальные" style="Серый срез без границ" rowHeight="257175"/>
  <slicer name="Классы: 5–6-е 2" cache="Срез_Классы__5–6_е" caption="Классы: 5–6-е" style="Серый срез без границ" rowHeight="257175"/>
  <slicer name="Классы: 7-е 2" cache="Срез_Классы__7_е" caption="Классы: 7-е" style="Серый срез без границ" rowHeight="257175"/>
  <slicer name="Классы: 8-е 2" cache="Срез_Классы__8_е" caption="Классы: 8-е" style="Серый срез без границ" rowHeight="257175"/>
  <slicer name="Классы: 9-е 2" cache="Срез_Классы__9_е" caption="Классы: 9-е" style="Серый срез без границ" rowHeight="257175"/>
  <slicer name="Классы: 10-е 2" cache="Срез_Классы__10_е" caption="Классы: 10-е" style="Серый срез без границ" rowHeight="257175"/>
  <slicer name="Классы: 11-е 2" cache="Срез_Классы__11_е" caption="Классы: 11-е" style="Серый срез без границ" rowHeight="257175"/>
  <slicer name="Не преподают 2" cache="Срез_Не_преподаю" caption="Не преподают" style="Серый срез без границ" rowHeight="257175"/>
  <slicer name="Школа 2" cache="Срез_Выберите_вашу_школу__Выпадающий_список" caption="Школа" style="Серый срез без границ" rowHeight="25717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Пол 3" cache="Срез_7._Ваш_пол__Одиночный_выбор" caption="Пол" style="Серый срез без границ" rowHeight="257175"/>
  <slicer name="Возраст 3" cache="Срез_8._Сколько_вам_лет?__Одиночный_выбор" caption="Возраст" style="Серый срез без границ" rowHeight="257175"/>
  <slicer name="Стаж в целом 3" cache="Срез_9._Какой_у_вас_педагогический_стаж_в_целом?__Одиночный_выбор" caption="Стаж в целом" style="Серый срез без границ" rowHeight="257175"/>
  <slicer name="Стаж в этой школе 3" cache="Срез_10._Как_долго_вы_работаете_в_вашей_школе?__Одиночный_выбор" caption="Стаж в этой школе" style="Серый срез без границ" rowHeight="257175"/>
  <slicer name="Классы: начальные 3" cache="Срез_Классы__начальные" caption="Классы: начальные" style="Серый срез без границ" rowHeight="257175"/>
  <slicer name="Классы: 5–6-е 3" cache="Срез_Классы__5–6_е" caption="Классы: 5–6-е" style="Серый срез без границ" rowHeight="257175"/>
  <slicer name="Классы: 7-е 3" cache="Срез_Классы__7_е" caption="Классы: 7-е" style="Серый срез без границ" rowHeight="257175"/>
  <slicer name="Классы: 8-е 3" cache="Срез_Классы__8_е" caption="Классы: 8-е" style="Серый срез без границ" rowHeight="257175"/>
  <slicer name="Классы: 9-е 3" cache="Срез_Классы__9_е" caption="Классы: 9-е" style="Серый срез без границ" rowHeight="257175"/>
  <slicer name="Классы: 10-е 3" cache="Срез_Классы__10_е" caption="Классы: 10-е" style="Серый срез без границ" rowHeight="257175"/>
  <slicer name="Классы: 11-е 3" cache="Срез_Классы__11_е" caption="Классы: 11-е" style="Серый срез без границ" rowHeight="257175"/>
  <slicer name="Не преподают 3" cache="Срез_Не_преподаю" caption="Не преподают" style="Серый срез без границ" rowHeight="257175"/>
  <slicer name="Школа 3" cache="Срез_Выберите_вашу_школу__Выпадающий_список" caption="Школа" style="Серый срез без границ" rowHeight="25717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Пол 4" cache="Срез_7._Ваш_пол__Одиночный_выбор" caption="Пол" style="Серый срез без границ" rowHeight="257175"/>
  <slicer name="Возраст 4" cache="Срез_8._Сколько_вам_лет?__Одиночный_выбор" caption="Возраст" style="Серый срез без границ" rowHeight="257175"/>
  <slicer name="Стаж в целом 4" cache="Срез_9._Какой_у_вас_педагогический_стаж_в_целом?__Одиночный_выбор" caption="Стаж в целом" style="Серый срез без границ" rowHeight="257175"/>
  <slicer name="Стаж в этой школе 4" cache="Срез_10._Как_долго_вы_работаете_в_вашей_школе?__Одиночный_выбор" caption="Стаж в этой школе" style="Серый срез без границ" rowHeight="257175"/>
  <slicer name="Классы: начальные 4" cache="Срез_Классы__начальные" caption="Классы: начальные" style="Серый срез без границ" rowHeight="257175"/>
  <slicer name="Классы: 5–6-е 4" cache="Срез_Классы__5–6_е" caption="Классы: 5–6-е" style="Серый срез без границ" rowHeight="257175"/>
  <slicer name="Классы: 7-е 4" cache="Срез_Классы__7_е" caption="Классы: 7-е" style="Серый срез без границ" rowHeight="257175"/>
  <slicer name="Классы: 8-е 4" cache="Срез_Классы__8_е" caption="Классы: 8-е" style="Серый срез без границ" rowHeight="257175"/>
  <slicer name="Классы: 9-е 4" cache="Срез_Классы__9_е" caption="Классы: 9-е" style="Серый срез без границ" rowHeight="257175"/>
  <slicer name="Классы: 10-е 4" cache="Срез_Классы__10_е" caption="Классы: 10-е" style="Серый срез без границ" rowHeight="257175"/>
  <slicer name="Классы: 11-е 4" cache="Срез_Классы__11_е" caption="Классы: 11-е" style="Серый срез без границ" rowHeight="257175"/>
  <slicer name="Не преподают 4" cache="Срез_Не_преподаю" caption="Не преподают" style="Серый срез без границ" rowHeight="257175"/>
  <slicer name="Школа 4" cache="Срез_Выберите_вашу_школу__Выпадающий_список" caption="Школа" style="Серый срез без границ" rowHeight="257175"/>
</slicers>
</file>

<file path=xl/tables/table1.xml><?xml version="1.0" encoding="utf-8"?>
<table xmlns="http://schemas.openxmlformats.org/spreadsheetml/2006/main" id="1" name="Таблица1" displayName="Таблица1" ref="A1:HJ9" totalsRowShown="0">
  <autoFilter ref="A1:HJ9"/>
  <tableColumns count="218">
    <tableColumn id="1" name="Столбец1" dataDxfId="229"/>
    <tableColumn id="2" name="Столбец2" dataDxfId="228"/>
    <tableColumn id="3" name="Столбец3" dataDxfId="227"/>
    <tableColumn id="4" name="Столбец4" dataDxfId="226"/>
    <tableColumn id="5" name="Столбец5" dataDxfId="225"/>
    <tableColumn id="6" name="Роль" dataDxfId="224"/>
    <tableColumn id="7" name="Столбец7" dataDxfId="223"/>
    <tableColumn id="8" name="Столбец8" dataDxfId="222"/>
    <tableColumn id="9" name="Столбец9"/>
    <tableColumn id="10" name="Выберите вашу школу (Выпадающий список)" dataDxfId="221"/>
    <tableColumn id="11" name="1. Что из перечисленного наиболее важно лично для вас? (Одиночный выбор)" dataDxfId="220"/>
    <tableColumn id="12" name="2.  Как вы относитесь к конкуренции между людьми? (Одиночный выбор)" dataDxfId="219"/>
    <tableColumn id="13" name="3. Какое высказывание точнее всего отражает вашу позицию в конфликтных ситуациях? (Одиночный выбор)" dataDxfId="218"/>
    <tableColumn id="14" name="4. Как, по вашему мнению, стоит рассаживать учеников в классе? (Одиночный выбор)" dataDxfId="217"/>
    <tableColumn id="15" name="5. Что для вас важно на уроке? (Одиночный выбор)" dataDxfId="216"/>
    <tableColumn id="16" name="6. Как, по вашему мнению, лучше всего разрешать конфликты между учениками (в большинстве случаев)? (Одиночный выбор)" dataDxfId="215"/>
    <tableColumn id="17"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dataDxfId="214"/>
    <tableColumn id="18" name="8. Что из перечисленного лучше всего помогает вам достигать поставленных целей? (Одиночный выбор)" dataDxfId="213"/>
    <tableColumn id="19" name="9. Если ваше мнение отличается от мнения большинства, что делаете в такой ситуации? (Одиночный выбор)" dataDxfId="212"/>
    <tableColumn id="20" name="10. Какую характеристику вы могли бы в большей степени отнести к себе? (Одиночный выбор)" dataDxfId="211"/>
    <tableColumn id="21" name="11. От чего, по вашему мнению, зависит успех человека в жизни? (Одиночный выбор)" dataDxfId="210"/>
    <tableColumn id="22" name="12. По вашему мнению, травля (постоянные издевательства) в школе – это в первую очередь проблема: (Одиночный выбор)" dataDxfId="209"/>
    <tableColumn id="23" name="13. Какие вопросы на уроке представляются вам наиболее полезными для ребенка? (Одиночный выбор)" dataDxfId="208"/>
    <tableColumn id="24" name="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" dataDxfId="207"/>
    <tableColumn id="25" name="15.  Продолжите высказывание: «Я считаю, что школьные правила должны…» (Одиночный выбор)" dataDxfId="206"/>
    <tableColumn id="26" name="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" dataDxfId="205"/>
    <tableColumn id="27" name="17. Кто в большей степени влияет на события в вашей повседневной жизни? (Одиночный выбор)" dataDxfId="204"/>
    <tableColumn id="28" name="18. Когда вам по какой-либо причине становится тревожно, что вы обычно делаете? (Одиночный выбор)" dataDxfId="203"/>
    <tableColumn id="29" name="19. Что вас меньше всего раздражает в людях? (Одиночный выбор)" dataDxfId="202"/>
    <tableColumn id="30" name="20. Как бы вам хотелось достигать успеха в жизни? (Одиночный выбор)" dataDxfId="201"/>
    <tableColumn id="31" name="21. Как, по вашему мнению, надо преодолевать трудности? (Одиночный выбор)" dataDxfId="200"/>
    <tableColumn id="32" name="22. В школе планируют обсудить и решить, какие кружки и секции открыть в новом учебном году. Какая позиция вам ближе всего? (Одиночный выбор)" dataDxfId="199"/>
    <tableColumn id="33" name="23. Что для ребенка, по вашему мнению, должно быть самым главным в учебе? (Одиночный выбор)" dataDxfId="198"/>
    <tableColumn id="34" name="24. С одним из учеников почти никто в классе не разговаривает, у него нет друзей, его обижают. Как бы вы предпочли поступить? (Одиночный выбор)" dataDxfId="197"/>
    <tableColumn id="35" name="25. Чем обычно занимаетесь в выходные? (Одиночный выбор)" dataDxfId="196"/>
    <tableColumn id="36" name="26. Что вы делаете в первую очередь, если нужно что-то исправить или улучшить в выполненной вами работе? (Одиночный выбор)" dataDxfId="195"/>
    <tableColumn id="37" name="27. С кем обычно советуетесь в трудной ситуации? (Одиночный выбор)" dataDxfId="194"/>
    <tableColumn id="152" name="Ключ 1-1" dataDxfId="193">
      <calculatedColumnFormula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дети выполняли мои требования",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сам учитель считает наиболее важными по данной теме",
K2="Если учитель сказал, то надо обязательно участвовать",
K2="Устанавливаться руководством школы",
K2="Объяснил (-а) бы, что на подобные события положено одеваться в соответствии со школьными правилами",
K2="Авторитетные и значимые люди – например,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должно решать школьное руководство",
K2="Получать высокие баллы на контрольных и экзаменах",
K2="Сообщить руководству о том, что этот ученик нуждается в помощи и поддержке",
K2="Решаю задачи, которые передо мной поставлены",
K2="Спрашиваю у руководства, как это лучше сделать",
K2="С руководителем или другим авторитетным человеком, который точно знает, как правильно поступить"),"1",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дети вели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он достойно выступит, им будут гордиться дома. Посоветую участвовать",
K2="Оставаться неизменными, ведь они проверены временем",
K2="Дал (-а) бы 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дети учились взаимодействовать",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кто-то еще из класса будет готовиться и участвовать, посоветую присоединиться",
K2="Приниматься решением всего школьного коллектива",
K2="Предложил (-а) бы обсудить в классе и решить, в чем лучше всего прийти",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другими людьми",
K2="Обсудить ситуацию в классе",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людьми)"),
"3","4")))</calculatedColumnFormula>
    </tableColumn>
    <tableColumn id="153" name="Ключ 1-2" dataDxfId="192">
      <calculatedColumnFormula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L2="Чтобы дети выполняли мои требования",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сам учитель считает наиболее важными по данной теме",
L2="Если учитель сказал, то надо обязательно участвовать",
L2="Устанавливаться руководством школы",
L2="Объяснил (-а) бы, что на подобные события положено одеваться в соответствии со школьными правилами",
L2="Авторитетные и значимые люди – например, 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должно решать школьное руководство",
L2="Получать высокие баллы на контрольных и экзаменах",
L2="Сообщить руководству о том, что этот ученик нуждается в помощи и поддержке",
L2="Решаю задачи, которые передо мной поставлены",
L2="Спрашиваю у руководства, как это лучше сделать",
L2="С руководителем или другим авторитетным человеком, который точно знает, как правильно поступить"),"1",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L2="Чтобы дети вели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старшего поколения",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он достойно выступит, им будут гордиться дома. Посоветую участвовать",
L2="Оставаться неизменными, ведь они проверены временем",
L2="Дал (-а) бы конкретный совет, я старше, мне виднее",
L2="Никто, жизнь каждого человека предопределена свыше",
L2="Действую так же, как действовало старшее поколение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 близкими, которые хорошо меня знают и понимают, что можно предпринять"),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L2="Чтобы дети учились взаимодействовать",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кто-то еще из класса будет готовиться и участвовать, посоветую присоединиться",
L2="Приниматься решением всего школьного коллектива",
L2="Предложил (-а) бы обсудить в классе и решить, в чем лучше всего прийти",
L2="Коллектив – друзья, коллеги и/или др.",
L2="Иду в компанию к друзьям, знакомым или коллегам,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L2="Учиться общаться с другими людьми",
L2="Обсудить ситуацию в классе",
L2="Всегда по-разному, главное, чтобы в компании (друзей, близких, родных и т. д.)",
L2="Обсуждаю в коллективе",
L2="С друзьями или знакомыми (несколькими людьми)"),
"3","4")))</calculatedColumnFormula>
    </tableColumn>
    <tableColumn id="154" name="Ключ 1-3" dataDxfId="191">
      <calculatedColumnFormula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M2="Чтобы дети выполняли мои требования",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сам учитель считает наиболее важными по данной теме",
M2="Если учитель сказал, то надо обязательно участвовать",
M2="Устанавливаться руководством школы",
M2="Объяснил (-а) бы, что на подобные события положено одеваться в соответствии со школьными правилами",
M2="Авторитетные и значимые люди – например, 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должно решать школьное руководство",
M2="Получать высокие баллы на контрольных и экзаменах",
M2="Сообщить руководству о том, что этот ученик нуждается в помощи и поддержке",
M2="Решаю задачи, которые передо мной поставлены",
M2="Спрашиваю у руководства, как это лучше сделать",
M2="С руководителем или другим авторитетным человеком, который точно знает, как правильно поступить"),"1",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M2="Чтобы дети вели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старшего поколения",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он достойно выступит, им будут гордиться дома. Посоветую участвовать",
M2="Оставаться неизменными, ведь они проверены временем",
M2="Дал (-а) бы конкретный совет, я старше, мне виднее",
M2="Никто, жизнь каждого человека предопределена свыше",
M2="Действую так же, как действовало старшее поколение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 близкими, которые хорошо меня знают и понимают, что можно предпринять"),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M2="Чтобы дети учились взаимодействовать",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кто-то еще из класса будет готовиться и участвовать, посоветую присоединиться",
M2="Приниматься решением всего школьного коллектива",
M2="Предложил (-а) бы обсудить в классе и решить, в чем лучше всего прийти",
M2="Коллектив – друзья, коллеги и/или др.",
M2="Иду в компанию к друзьям, знакомым или коллегам,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M2="Учиться общаться с другими людьми",
M2="Обсудить ситуацию в классе",
M2="Всегда по-разному, главное, чтобы в компании (друзей, близких, родных и т. д.)",
M2="Обсуждаю в коллективе",
M2="С друзьями или знакомыми (несколькими людьми)"),
"3","4")))</calculatedColumnFormula>
    </tableColumn>
    <tableColumn id="155" name="Ключ 1-4" dataDxfId="190">
      <calculatedColumnFormula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N2="Чтобы дети выполняли мои требования",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сам учитель считает наиболее важными по данной теме",
N2="Если учитель сказал, то надо обязательно участвовать",
N2="Устанавливаться руководством школы",
N2="Объяснил (-а) бы, что на подобные события положено одеваться в соответствии со школьными правилами",
N2="Авторитетные и значимые люди – например, 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должно решать школьное руководство",
N2="Получать высокие баллы на контрольных и экзаменах",
N2="Сообщить руководству о том, что этот ученик нуждается в помощи и поддержке",
N2="Решаю задачи, которые передо мной поставлены",
N2="Спрашиваю у руководства, как это лучше сделать",
N2="С руководителем или другим авторитетным человеком, который точно знает, как правильно поступить"),"1",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N2="Чтобы дети вели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старшего поколения",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он достойно выступит, им будут гордиться дома. Посоветую участвовать",
N2="Оставаться неизменными, ведь они проверены временем",
N2="Дал (-а) бы конкретный совет, я старше, мне виднее",
N2="Никто, жизнь каждого человека предопределена свыше",
N2="Действую так же, как действовало старшее поколение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 близкими, которые хорошо меня знают и понимают, что можно предпринять"),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N2="Чтобы дети учились взаимодействовать",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кто-то еще из класса будет готовиться и участвовать, посоветую присоединиться",
N2="Приниматься решением всего школьного коллектива",
N2="Предложил (-а) бы обсудить в классе и решить, в чем лучше всего прийти",
N2="Коллектив – друзья, коллеги и/или др.",
N2="Иду в компанию к друзьям, знакомым или коллегам,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N2="Учиться общаться с другими людьми",
N2="Обсудить ситуацию в классе",
N2="Всегда по-разному, главное, чтобы в компании (друзей, близких, родных и т. д.)",
N2="Обсуждаю в коллективе",
N2="С друзьями или знакомыми (несколькими людьми)"),
"3","4")))</calculatedColumnFormula>
    </tableColumn>
    <tableColumn id="156" name="Ключ 1-5" dataDxfId="189">
      <calculatedColumnFormula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O2="Чтобы дети выполняли мои требования",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сам учитель считает наиболее важными по данной теме",
O2="Если учитель сказал, то надо обязательно участвовать",
O2="Устанавливаться руководством школы",
O2="Объяснил (-а) бы, что на подобные события положено одеваться в соответствии со школьными правилами",
O2="Авторитетные и значимые люди – например, 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должно решать школьное руководство",
O2="Получать высокие баллы на контрольных и экзаменах",
O2="Сообщить руководству о том, что этот ученик нуждается в помощи и поддержке",
O2="Решаю задачи, которые передо мной поставлены",
O2="Спрашиваю у руководства, как это лучше сделать",
O2="С руководителем или другим авторитетным человеком, который точно знает, как правильно поступить"),"1",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O2="Чтобы дети вели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старшего поколения",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он достойно выступит, им будут гордиться дома. Посоветую участвовать",
O2="Оставаться неизменными, ведь они проверены временем",
O2="Дал (-а) бы конкретный совет, я старше, мне виднее",
O2="Никто, жизнь каждого человека предопределена свыше",
O2="Действую так же, как действовало старшее поколение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 близкими, которые хорошо меня знают и понимают, что можно предпринять"),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O2="Чтобы дети учились взаимодействовать",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кто-то еще из класса будет готовиться и участвовать, посоветую присоединиться",
O2="Приниматься решением всего школьного коллектива",
O2="Предложил (-а) бы обсудить в классе и решить, в чем лучше всего прийти",
O2="Коллектив – друзья, коллеги и/или др.",
O2="Иду в компанию к друзьям, знакомым или коллегам,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O2="Учиться общаться с другими людьми",
O2="Обсудить ситуацию в классе",
O2="Всегда по-разному, главное, чтобы в компании (друзей, близких, родных и т. д.)",
O2="Обсуждаю в коллективе",
O2="С друзьями или знакомыми (несколькими людьми)"),
"3","4")))</calculatedColumnFormula>
    </tableColumn>
    <tableColumn id="157" name="Ключ 1-6" dataDxfId="188">
      <calculatedColumnFormula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дети выполняли мои требования",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сам учитель считает наиболее важными по данной теме",
P2="Если учитель сказал, то надо обязательно участвовать",
P2="Устанавливаться руководством школы",
P2="Объяснил (-а) бы, что на подобные события положено одеваться в соответствии со школьными правилами",
P2="Авторитетные и значимые люди – например,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должно решать школьное руководство",
P2="Получать высокие баллы на контрольных и экзаменах",
P2="Сообщить руководству о том, что этот ученик нуждается в помощи и поддержке",
P2="Решаю задачи, которые передо мной поставлены",
P2="Спрашиваю у руководства, как это лучше сделать",
P2="С руководителем или другим авторитетным человеком, который точно знает, как правильно поступить"),"1",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дети вели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он достойно выступит, им будут гордиться дома. Посоветую участвовать",
P2="Оставаться неизменными, ведь они проверены временем",
P2="Дал (-а) бы 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дети учились взаимодействовать",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кто-то еще из класса будет готовиться и участвовать, посоветую присоединиться",
P2="Приниматься решением всего школьного коллектива",
P2="Предложил (-а) бы обсудить в классе и решить, в чем лучше всего прийти",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другими людьми",
P2="Обсудить ситуацию в классе",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людьми)"),
"3","4")))</calculatedColumnFormula>
    </tableColumn>
    <tableColumn id="158" name="Ключ 1-7" dataDxfId="187">
      <calculatedColumnFormula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дети выполняли мои требования",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сам учитель считает наиболее важными по данной теме",
Q2="Если учитель сказал, то надо обязательно участвовать",
Q2="Устанавливаться руководством школы",
Q2="Объяснил (-а) бы, что на подобные события положено одеваться в соответствии со школьными правилами",
Q2="Авторитетные и значимые люди – например,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должно решать школьное руководство",
Q2="Получать высокие баллы на контрольных и экзаменах",
Q2="Сообщить руководству о том, что этот ученик нуждается в помощи и поддержке",
Q2="Решаю задачи, которые передо мной поставлены",
Q2="Спрашиваю у руководства, как это лучше сделать",
Q2="С руководителем или другим авторитетным человеком, который точно знает, как правильно поступить"),"1",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дети вели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он достойно выступит, им будут гордиться дома. Посоветую участвовать",
Q2="Оставаться неизменными, ведь они проверены временем",
Q2="Дал (-а) бы 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дети учились взаимодействовать",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кто-то еще из класса будет готовиться и участвовать, посоветую присоединиться",
Q2="Приниматься решением всего школьного коллектива",
Q2="Предложил (-а) бы обсудить в классе и решить, в чем лучше всего прийти",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другими людьми",
Q2="Обсудить ситуацию в классе",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людьми)"),
"3","4")))</calculatedColumnFormula>
    </tableColumn>
    <tableColumn id="159" name="Ключ 1-8" dataDxfId="186">
      <calculatedColumnFormula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R2="Чтобы дети выполняли мои требования",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сам учитель считает наиболее важными по данной теме",
R2="Если учитель сказал, то надо обязательно участвовать",
R2="Устанавливаться руководством школы",
R2="Объяснил (-а) бы, что на подобные события положено одеваться в соответствии со школьными правилами",
R2="Авторитетные и значимые люди – например, 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должно решать школьное руководство",
R2="Получать высокие баллы на контрольных и экзаменах",
R2="Сообщить руководству о том, что этот ученик нуждается в помощи и поддержке",
R2="Решаю задачи, которые передо мной поставлены",
R2="Спрашиваю у руководства, как это лучше сделать",
R2="С руководителем или другим авторитетным человеком, который точно знает, как правильно поступить"),"1",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R2="Чтобы дети вели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старшего поколения",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он достойно выступит, им будут гордиться дома. Посоветую участвовать",
R2="Оставаться неизменными, ведь они проверены временем",
R2="Дал (-а) бы конкретный совет, я старше, мне виднее",
R2="Никто, жизнь каждого человека предопределена свыше",
R2="Действую так же, как действовало старшее поколение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 близкими, которые хорошо меня знают и понимают, что можно предпринять"),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R2="Чтобы дети учились взаимодействовать",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кто-то еще из класса будет готовиться и участвовать, посоветую присоединиться",
R2="Приниматься решением всего школьного коллектива",
R2="Предложил (-а) бы обсудить в классе и решить, в чем лучше всего прийти",
R2="Коллектив – друзья, коллеги и/или др.",
R2="Иду в компанию к друзьям, знакомым или коллегам,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R2="Учиться общаться с другими людьми",
R2="Обсудить ситуацию в классе",
R2="Всегда по-разному, главное, чтобы в компании (друзей, близких, родных и т. д.)",
R2="Обсуждаю в коллективе",
R2="С друзьями или знакомыми (несколькими людьми)"),
"3","4")))</calculatedColumnFormula>
    </tableColumn>
    <tableColumn id="160" name="Ключ 1-9" dataDxfId="185">
      <calculatedColumnFormula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дети выполняли мои требования",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сам учитель считает наиболее важными по данной теме",
S2="Если учитель сказал, то надо обязательно участвовать",
S2="Устанавливаться руководством школы",
S2="Объяснил (-а) бы, что на подобные события положено одеваться в соответствии со школьными правилами",
S2="Авторитетные и значимые люди – например,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должно решать школьное руководство",
S2="Получать высокие баллы на контрольных и экзаменах",
S2="Сообщить руководству о том, что этот ученик нуждается в помощи и поддержке",
S2="Решаю задачи, которые передо мной поставлены",
S2="Спрашиваю у руководства, как это лучше сделать",
S2="С руководителем или другим авторитетным человеком, который точно знает, как правильно поступить"),"1",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дети вели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он достойно выступит, им будут гордиться дома. Посоветую участвовать",
S2="Оставаться неизменными, ведь они проверены временем",
S2="Дал (-а) бы 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дети учились взаимодействовать",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кто-то еще из класса будет готовиться и участвовать, посоветую присоединиться",
S2="Приниматься решением всего школьного коллектива",
S2="Предложил (-а) бы обсудить в классе и решить, в чем лучше всего прийти",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другими людьми",
S2="Обсудить ситуацию в классе",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людьми)"),
"3","4")))</calculatedColumnFormula>
    </tableColumn>
    <tableColumn id="161" name="Ключ 1-10" dataDxfId="184">
      <calculatedColumnFormula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T2="Чтобы дети выполняли мои требования",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сам учитель считает наиболее важными по данной теме",
T2="Если учитель сказал, то надо обязательно участвовать",
T2="Устанавливаться руководством школы",
T2="Объяснил (-а) бы, что на подобные события положено одеваться в соответствии со школьными правилами",
T2="Авторитетные и значимые люди – например, 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должно решать школьное руководство",
T2="Получать высокие баллы на контрольных и экзаменах",
T2="Сообщить руководству о том, что этот ученик нуждается в помощи и поддержке",
T2="Решаю задачи, которые передо мной поставлены",
T2="Спрашиваю у руководства, как это лучше сделать",
T2="С руководителем или другим авторитетным человеком, который точно знает, как правильно поступить"),"1",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T2="Чтобы дети вели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старшего поколения",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он достойно выступит, им будут гордиться дома. Посоветую участвовать",
T2="Оставаться неизменными, ведь они проверены временем",
T2="Дал (-а) бы конкретный совет, я старше, мне виднее",
T2="Никто, жизнь каждого человека предопределена свыше",
T2="Действую так же, как действовало старшее поколение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 близкими, которые хорошо меня знают и понимают, что можно предпринять"),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T2="Чтобы дети учились взаимодействовать",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кто-то еще из класса будет готовиться и участвовать, посоветую присоединиться",
T2="Приниматься решением всего школьного коллектива",
T2="Предложил (-а) бы обсудить в классе и решить, в чем лучше всего прийти",
T2="Коллектив – друзья, коллеги и/или др.",
T2="Иду в компанию к друзьям, знакомым или коллегам,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T2="Учиться общаться с другими людьми",
T2="Обсудить ситуацию в классе",
T2="Всегда по-разному, главное, чтобы в компании (друзей, близких, родных и т. д.)",
T2="Обсуждаю в коллективе",
T2="С друзьями или знакомыми (несколькими людьми)"),
"3","4")))</calculatedColumnFormula>
    </tableColumn>
    <tableColumn id="162" name="Ключ 1-11" dataDxfId="183">
      <calculatedColumnFormula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U2="Чтобы дети выполняли мои требования",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сам учитель считает наиболее важными по данной теме",
U2="Если учитель сказал, то надо обязательно участвовать",
U2="Устанавливаться руководством школы",
U2="Объяснил (-а) бы, что на подобные события положено одеваться в соответствии со школьными правилами",
U2="Авторитетные и значимые люди – например, 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должно решать школьное руководство",
U2="Получать высокие баллы на контрольных и экзаменах",
U2="Сообщить руководству о том, что этот ученик нуждается в помощи и поддержке",
U2="Решаю задачи, которые передо мной поставлены",
U2="Спрашиваю у руководства, как это лучше сделать",
U2="С руководителем или другим авторитетным человеком, который точно знает, как правильно поступить"),"1",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U2="Чтобы дети вели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старшего поколения",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он достойно выступит, им будут гордиться дома. Посоветую участвовать",
U2="Оставаться неизменными, ведь они проверены временем",
U2="Дал (-а) бы конкретный совет, я старше, мне виднее",
U2="Никто, жизнь каждого человека предопределена свыше",
U2="Действую так же, как действовало старшее поколение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 близкими, которые хорошо меня знают и понимают, что можно предпринять"),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U2="Чтобы дети учились взаимодействовать",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кто-то еще из класса будет готовиться и участвовать, посоветую присоединиться",
U2="Приниматься решением всего школьного коллектива",
U2="Предложил (-а) бы обсудить в классе и решить, в чем лучше всего прийти",
U2="Коллектив – друзья, коллеги и/или др.",
U2="Иду в компанию к друзьям, знакомым или коллегам,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U2="Учиться общаться с другими людьми",
U2="Обсудить ситуацию в классе",
U2="Всегда по-разному, главное, чтобы в компании (друзей, близких, родных и т. д.)",
U2="Обсуждаю в коллективе",
U2="С друзьями или знакомыми (несколькими людьми)"),
"3","4")))</calculatedColumnFormula>
    </tableColumn>
    <tableColumn id="163" name="Ключ 1-12" dataDxfId="182">
      <calculatedColumnFormula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V2="Чтобы дети выполняли мои требования",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сам учитель считает наиболее важными по данной теме",
V2="Если учитель сказал, то надо обязательно участвовать",
V2="Устанавливаться руководством школы",
V2="Объяснил (-а) бы, что на подобные события положено одеваться в соответствии со школьными правилами",
V2="Авторитетные и значимые люди – например, 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должно решать школьное руководство",
V2="Получать высокие баллы на контрольных и экзаменах",
V2="Сообщить руководству о том, что этот ученик нуждается в помощи и поддержке",
V2="Решаю задачи, которые передо мной поставлены",
V2="Спрашиваю у руководства, как это лучше сделать",
V2="С руководителем или другим авторитетным человеком, который точно знает, как правильно поступить"),"1",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V2="Чтобы дети вели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старшего поколения",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он достойно выступит, им будут гордиться дома. Посоветую участвовать",
V2="Оставаться неизменными, ведь они проверены временем",
V2="Дал (-а) бы конкретный совет, я старше, мне виднее",
V2="Никто, жизнь каждого человека предопределена свыше",
V2="Действую так же, как действовало старшее поколение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 близкими, которые хорошо меня знают и понимают, что можно предпринять"),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V2="Чтобы дети учились взаимодействовать",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кто-то еще из класса будет готовиться и участвовать, посоветую присоединиться",
V2="Приниматься решением всего школьного коллектива",
V2="Предложил (-а) бы обсудить в классе и решить, в чем лучше всего прийти",
V2="Коллектив – друзья, коллеги и/или др.",
V2="Иду в компанию к друзьям, знакомым или коллегам,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V2="Учиться общаться с другими людьми",
V2="Обсудить ситуацию в классе",
V2="Всегда по-разному, главное, чтобы в компании (друзей, близких, родных и т. д.)",
V2="Обсуждаю в коллективе",
V2="С друзьями или знакомыми (несколькими людьми)"),
"3","4")))</calculatedColumnFormula>
    </tableColumn>
    <tableColumn id="164" name="Ключ 1-13" dataDxfId="181">
      <calculatedColumnFormula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дети выполняли мои требования",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сам учитель считает наиболее важными по данной теме",
W2="Если учитель сказал, то надо обязательно участвовать",
W2="Устанавливаться руководством школы",
W2="Объяснил (-а) бы, что на подобные события положено одеваться в соответствии со школьными правилами",
W2="Авторитетные и значимые люди – например,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должно решать школьное руководство",
W2="Получать высокие баллы на контрольных и экзаменах",
W2="Сообщить руководству о том, что этот ученик нуждается в помощи и поддержке",
W2="Решаю задачи, которые передо мной поставлены",
W2="Спрашиваю у руководства, как это лучше сделать",
W2="С руководителем или другим авторитетным человеком, который точно знает, как правильно поступить"),"1",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дети вели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он достойно выступит, им будут гордиться дома. Посоветую участвовать",
W2="Оставаться неизменными, ведь они проверены временем",
W2="Дал (-а) бы 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дети учились взаимодействовать",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кто-то еще из класса будет готовиться и участвовать, посоветую присоединиться",
W2="Приниматься решением всего школьного коллектива",
W2="Предложил (-а) бы обсудить в классе и решить, в чем лучше всего прийти",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другими людьми",
W2="Обсудить ситуацию в классе",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людьми)"),
"3","4")))</calculatedColumnFormula>
    </tableColumn>
    <tableColumn id="165" name="Ключ 1-14" dataDxfId="180">
      <calculatedColumnFormula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дети выполняли мои требования",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сам учитель считает наиболее важными по данной теме",
X2="Если учитель сказал, то надо обязательно участвовать",
X2="Устанавливаться руководством школы",
X2="Объяснил (-а) бы, что на подобные события положено одеваться в соответствии со школьными правилами",
X2="Авторитетные и значимые люди – например,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должно решать школьное руководство",
X2="Получать высокие баллы на контрольных и экзаменах",
X2="Сообщить руководству о том, что этот ученик нуждается в помощи и поддержке",
X2="Решаю задачи, которые передо мной поставлены",
X2="Спрашиваю у руководства, как это лучше сделать",
X2="С руководителем или другим авторитетным человеком, который точно знает, как правильно поступить"),"1",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дети вели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он достойно выступит, им будут гордиться дома. Посоветую участвовать",
X2="Оставаться неизменными, ведь они проверены временем",
X2="Дал (-а) бы 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дети учились взаимодействовать",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кто-то еще из класса будет готовиться и участвовать, посоветую присоединиться",
X2="Приниматься решением всего школьного коллектива",
X2="Предложил (-а) бы обсудить в классе и решить, в чем лучше всего прийти",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другими людьми",
X2="Обсудить ситуацию в классе",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людьми)"),
"3","4")))</calculatedColumnFormula>
    </tableColumn>
    <tableColumn id="166" name="Ключ 1-15" dataDxfId="179">
      <calculatedColumnFormula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Y2="Чтобы дети выполняли мои требования",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сам учитель считает наиболее важными по данной теме",
Y2="Если учитель сказал, то надо обязательно участвовать",
Y2="Устанавливаться руководством школы",
Y2="Объяснил (-а) бы, что на подобные события положено одеваться в соответствии со школьными правилами",
Y2="Авторитетные и значимые люди – например, 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должно решать школьное руководство",
Y2="Получать высокие баллы на контрольных и экзаменах",
Y2="Сообщить руководству о том, что этот ученик нуждается в помощи и поддержке",
Y2="Решаю задачи, которые передо мной поставлены",
Y2="Спрашиваю у руководства, как это лучше сделать",
Y2="С руководителем или другим авторитетным человеком, который точно знает, как правильно поступить"),"1",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Y2="Чтобы дети вели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старшего поколения",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он достойно выступит, им будут гордиться дома. Посоветую участвовать",
Y2="Оставаться неизменными, ведь они проверены временем",
Y2="Дал (-а) бы конкретный совет, я старше, мне виднее",
Y2="Никто, жизнь каждого человека предопределена свыше",
Y2="Действую так же, как действовало старшее поколение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 близкими, которые хорошо меня знают и понимают, что можно предпринять"),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Y2="Чтобы дети учились взаимодействовать",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кто-то еще из класса будет готовиться и участвовать, посоветую присоединиться",
Y2="Приниматься решением всего школьного коллектива",
Y2="Предложил (-а) бы обсудить в классе и решить, в чем лучше всего прийти",
Y2="Коллектив – друзья, коллеги и/или др.",
Y2="Иду в компанию к друзьям, знакомым или коллегам,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Y2="Учиться общаться с другими людьми",
Y2="Обсудить ситуацию в классе",
Y2="Всегда по-разному, главное, чтобы в компании (друзей, близких, родных и т. д.)",
Y2="Обсуждаю в коллективе",
Y2="С друзьями или знакомыми (несколькими людьми)"),
"3","4")))</calculatedColumnFormula>
    </tableColumn>
    <tableColumn id="167" name="Ключ 1-16" dataDxfId="178">
      <calculatedColumnFormula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Z2="Чтобы дети выполняли мои требования",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сам учитель считает наиболее важными по данной теме",
Z2="Если учитель сказал, то надо обязательно участвовать",
Z2="Устанавливаться руководством школы",
Z2="Объяснил (-а) бы, что на подобные события положено одеваться в соответствии со школьными правилами",
Z2="Авторитетные и значимые люди – например, 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должно решать школьное руководство",
Z2="Получать высокие баллы на контрольных и экзаменах",
Z2="Сообщить руководству о том, что этот ученик нуждается в помощи и поддержке",
Z2="Решаю задачи, которые передо мной поставлены",
Z2="Спрашиваю у руководства, как это лучше сделать",
Z2="С руководителем или другим авторитетным человеком, который точно знает, как правильно поступить"),"1",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Z2="Чтобы дети вели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старшего поколения",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он достойно выступит, им будут гордиться дома. Посоветую участвовать",
Z2="Оставаться неизменными, ведь они проверены временем",
Z2="Дал (-а) бы конкретный совет, я старше, мне виднее",
Z2="Никто, жизнь каждого человека предопределена свыше",
Z2="Действую так же, как действовало старшее поколение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 близкими, которые хорошо меня знают и понимают, что можно предпринять"),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Z2="Чтобы дети учились взаимодействовать",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кто-то еще из класса будет готовиться и участвовать, посоветую присоединиться",
Z2="Приниматься решением всего школьного коллектива",
Z2="Предложил (-а) бы обсудить в классе и решить, в чем лучше всего прийти",
Z2="Коллектив – друзья, коллеги и/или др.",
Z2="Иду в компанию к друзьям, знакомым или коллегам,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Z2="Учиться общаться с другими людьми",
Z2="Обсудить ситуацию в классе",
Z2="Всегда по-разному, главное, чтобы в компании (друзей, близких, родных и т. д.)",
Z2="Обсуждаю в коллективе",
Z2="С друзьями или знакомыми (несколькими людьми)"),
"3","4")))</calculatedColumnFormula>
    </tableColumn>
    <tableColumn id="168" name="Ключ 1-17" dataDxfId="177">
      <calculatedColumnFormula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дети выполняли мои требования",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сам учитель считает наиболее важными по данной теме",
AA2="Если учитель сказал, то надо обязательно участвовать",
AA2="Устанавливаться руководством школы",
AA2="Объяснил (-а) бы, что на подобные события положено одеваться в соответствии со школьными правилами",
AA2="Авторитетные и значимые люди – например,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должно решать школьное руководство",
AA2="Получать высокие баллы на контрольных и экзаменах",
AA2="Сообщить руководству о том, что этот ученик нуждается в помощи и поддержке",
AA2="Решаю задачи, которые передо мной поставлены",
AA2="Спрашиваю у руководства, как это лучше сделать",
AA2="С руководителем или другим авторитетным человеком, который точно знает, как правильно поступить"),"1",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дети вели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он достойно выступит, им будут гордиться дома. Посоветую участвовать",
AA2="Оставаться неизменными, ведь они проверены временем",
AA2="Дал (-а) бы 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дети учились взаимодействовать",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кто-то еще из класса будет готовиться и участвовать, посоветую присоединиться",
AA2="Приниматься решением всего школьного коллектива",
AA2="Предложил (-а) бы обсудить в классе и решить, в чем лучше всего прийти",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другими людьми",
AA2="Обсудить ситуацию в классе",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людьми)"),
"3","4")))</calculatedColumnFormula>
    </tableColumn>
    <tableColumn id="169" name="Ключ 1-18" dataDxfId="176">
      <calculatedColumnFormula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дети выполняли мои требования",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сам учитель считает наиболее важными по данной теме",
AB2="Если учитель сказал, то надо обязательно участвовать",
AB2="Устанавливаться руководством школы",
AB2="Объяснил (-а) бы, что на подобные события положено одеваться в соответствии со школьными правилами",
AB2="Авторитетные и значимые люди – например,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должно решать школьное руководство",
AB2="Получать высокие баллы на контрольных и экзаменах",
AB2="Сообщить руководству о том, что этот ученик нуждается в помощи и поддержке",
AB2="Решаю задачи, которые передо мной поставлены",
AB2="Спрашиваю у руководства, как это лучше сделать",
AB2="С руководителем или другим авторитетным человеком, который точно знает, как правильно поступить"),"1",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дети вели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он достойно выступит, им будут гордиться дома. Посоветую участвовать",
AB2="Оставаться неизменными, ведь они проверены временем",
AB2="Дал (-а) бы 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дети учились взаимодействовать",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кто-то еще из класса будет готовиться и участвовать, посоветую присоединиться",
AB2="Приниматься решением всего школьного коллектива",
AB2="Предложил (-а) бы обсудить в классе и решить, в чем лучше всего прийти",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другими людьми",
AB2="Обсудить ситуацию в классе",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людьми)"),
"3","4")))</calculatedColumnFormula>
    </tableColumn>
    <tableColumn id="170" name="Ключ 1-19" dataDxfId="175">
      <calculatedColumnFormula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AC2="Чтобы дети выполняли мои требования",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сам учитель считает наиболее важными по данной теме",
AC2="Если учитель сказал, то надо обязательно участвовать",
AC2="Устанавливаться руководством школы",
AC2="Объяснил (-а) бы, что на подобные события положено одеваться в соответствии со школьными правилами",
AC2="Авторитетные и значимые люди – например, 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должно решать школьное руководство",
AC2="Получать высокие баллы на контрольных и экзаменах",
AC2="Сообщить руководству о том, что этот ученик нуждается в помощи и поддержке",
AC2="Решаю задачи, которые передо мной поставлены",
AC2="Спрашиваю у руководства, как это лучше сделать",
AC2="С руководителем или другим авторитетным человеком, который точно знает, как правильно поступить"),"1",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AC2="Чтобы дети вели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старшего поколения",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он достойно выступит, им будут гордиться дома. Посоветую участвовать",
AC2="Оставаться неизменными, ведь они проверены временем",
AC2="Дал (-а) бы конкретный совет, я старше, мне виднее",
AC2="Никто, жизнь каждого человека предопределена свыше",
AC2="Действую так же, как действовало старшее поколение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 близкими, которые хорошо меня знают и понимают, что можно предпринять"),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AC2="Чтобы дети учились взаимодействовать",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кто-то еще из класса будет готовиться и участвовать, посоветую присоединиться",
AC2="Приниматься решением всего школьного коллектива",
AC2="Предложил (-а) бы обсудить в классе и решить, в чем лучше всего прийти",
AC2="Коллектив – друзья, коллеги и/или др.",
AC2="Иду в компанию к друзьям, знакомым или коллегам,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AC2="Учиться общаться с другими людьми",
AC2="Обсудить ситуацию в классе",
AC2="Всегда по-разному, главное, чтобы в компании (друзей, близких, родных и т. д.)",
AC2="Обсуждаю в коллективе",
AC2="С друзьями или знакомыми (несколькими людьми)"),
"3","4")))</calculatedColumnFormula>
    </tableColumn>
    <tableColumn id="171" name="Ключ 1-20" dataDxfId="174">
      <calculatedColumnFormula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AD2="Чтобы дети выполняли мои требования",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сам учитель считает наиболее важными по данной теме",
AD2="Если учитель сказал, то надо обязательно участвовать",
AD2="Устанавливаться руководством школы",
AD2="Объяснил (-а) бы, что на подобные события положено одеваться в соответствии со школьными правилами",
AD2="Авторитетные и значимые люди – например, 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должно решать школьное руководство",
AD2="Получать высокие баллы на контрольных и экзаменах",
AD2="Сообщить руководству о том, что этот ученик нуждается в помощи и поддержке",
AD2="Решаю задачи, которые передо мной поставлены",
AD2="Спрашиваю у руководства, как это лучше сделать",
AD2="С руководителем или другим авторитетным человеком, который точно знает, как правильно поступить"),"1",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AD2="Чтобы дети вели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старшего поколения",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он достойно выступит, им будут гордиться дома. Посоветую участвовать",
AD2="Оставаться неизменными, ведь они проверены временем",
AD2="Дал (-а) бы конкретный совет, я старше, мне виднее",
AD2="Никто, жизнь каждого человека предопределена свыше",
AD2="Действую так же, как действовало старшее поколение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 близкими, которые хорошо меня знают и понимают, что можно предпринять"),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AD2="Чтобы дети учились взаимодействовать",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кто-то еще из класса будет готовиться и участвовать, посоветую присоединиться",
AD2="Приниматься решением всего школьного коллектива",
AD2="Предложил (-а) бы обсудить в классе и решить, в чем лучше всего прийти",
AD2="Коллектив – друзья, коллеги и/или др.",
AD2="Иду в компанию к друзьям, знакомым или коллегам,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AD2="Учиться общаться с другими людьми",
AD2="Обсудить ситуацию в классе",
AD2="Всегда по-разному, главное, чтобы в компании (друзей, близких, родных и т. д.)",
AD2="Обсуждаю в коллективе",
AD2="С друзьями или знакомыми (несколькими людьми)"),
"3","4")))</calculatedColumnFormula>
    </tableColumn>
    <tableColumn id="172" name="Ключ 1-21" dataDxfId="173">
      <calculatedColumnFormula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AE2="Чтобы дети выполняли мои требования",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сам учитель считает наиболее важными по данной теме",
AE2="Если учитель сказал, то надо обязательно участвовать",
AE2="Устанавливаться руководством школы",
AE2="Объяснил (-а) бы, что на подобные события положено одеваться в соответствии со школьными правилами",
AE2="Авторитетные и значимые люди – например, 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должно решать школьное руководство",
AE2="Получать высокие баллы на контрольных и экзаменах",
AE2="Сообщить руководству о том, что этот ученик нуждается в помощи и поддержке",
AE2="Решаю задачи, которые передо мной поставлены",
AE2="Спрашиваю у руководства, как это лучше сделать",
AE2="С руководителем или другим авторитетным человеком, который точно знает, как правильно поступить"),"1",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AE2="Чтобы дети вели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старшего поколения",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он достойно выступит, им будут гордиться дома. Посоветую участвовать",
AE2="Оставаться неизменными, ведь они проверены временем",
AE2="Дал (-а) бы конкретный совет, я старше, мне виднее",
AE2="Никто, жизнь каждого человека предопределена свыше",
AE2="Действую так же, как действовало старшее поколение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 близкими, которые хорошо меня знают и понимают, что можно предпринять"),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AE2="Чтобы дети учились взаимодействовать",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кто-то еще из класса будет готовиться и участвовать, посоветую присоединиться",
AE2="Приниматься решением всего школьного коллектива",
AE2="Предложил (-а) бы обсудить в классе и решить, в чем лучше всего прийти",
AE2="Коллектив – друзья, коллеги и/или др.",
AE2="Иду в компанию к друзьям, знакомым или коллегам,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AE2="Учиться общаться с другими людьми",
AE2="Обсудить ситуацию в классе",
AE2="Всегда по-разному, главное, чтобы в компании (друзей, близких, родных и т. д.)",
AE2="Обсуждаю в коллективе",
AE2="С друзьями или знакомыми (несколькими людьми)"),
"3","4")))</calculatedColumnFormula>
    </tableColumn>
    <tableColumn id="173" name="Ключ 1-22" dataDxfId="172">
      <calculatedColumnFormula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дети выполняли мои требования",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сам учитель считает наиболее важными по данной теме",
AF2="Если учитель сказал, то надо обязательно участвовать",
AF2="Устанавливаться руководством школы",
AF2="Объяснил (-а) бы, что на подобные события положено одеваться в соответствии со школьными правилами",
AF2="Авторитетные и значимые люди – например,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должно решать школьное руководство",
AF2="Получать высокие баллы на контрольных и экзаменах",
AF2="Сообщить руководству о том, что этот ученик нуждается в помощи и поддержке",
AF2="Решаю задачи, которые передо мной поставлены",
AF2="Спрашиваю у руководства, как это лучше сделать",
AF2="С руководителем или другим авторитетным человеком, который точно знает, как правильно поступить"),"1",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дети вели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он достойно выступит, им будут гордиться дома. Посоветую участвовать",
AF2="Оставаться неизменными, ведь они проверены временем",
AF2="Дал (-а) бы 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дети учились взаимодействовать",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кто-то еще из класса будет готовиться и участвовать, посоветую присоединиться",
AF2="Приниматься решением всего школьного коллектива",
AF2="Предложил (-а) бы обсудить в классе и решить, в чем лучше всего прийти",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другими людьми",
AF2="Обсудить ситуацию в классе",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людьми)"),
"3","4")))</calculatedColumnFormula>
    </tableColumn>
    <tableColumn id="174" name="Ключ 1-23" dataDxfId="171">
      <calculatedColumnFormula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дети выполняли мои требования",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сам учитель считает наиболее важными по данной теме",
AG2="Если учитель сказал, то надо обязательно участвовать",
AG2="Устанавливаться руководством школы",
AG2="Объяснил (-а) бы, что на подобные события положено одеваться в соответствии со школьными правилами",
AG2="Авторитетные и значимые люди – например,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должно решать школьное руководство",
AG2="Получать высокие баллы на контрольных и экзаменах",
AG2="Сообщить руководству о том, что этот ученик нуждается в помощи и поддержке",
AG2="Решаю задачи, которые передо мной поставлены",
AG2="Спрашиваю у руководства, как это лучше сделать",
AG2="С руководителем или другим авторитетным человеком, который точно знает, как правильно поступить"),"1",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дети вели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он достойно выступит, им будут гордиться дома. Посоветую участвовать",
AG2="Оставаться неизменными, ведь они проверены временем",
AG2="Дал (-а) бы 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дети учились взаимодействовать",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кто-то еще из класса будет готовиться и участвовать, посоветую присоединиться",
AG2="Приниматься решением всего школьного коллектива",
AG2="Предложил (-а) бы обсудить в классе и решить, в чем лучше всего прийти",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другими людьми",
AG2="Обсудить ситуацию в классе",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людьми)"),
"3","4")))</calculatedColumnFormula>
    </tableColumn>
    <tableColumn id="175" name="Ключ 1-24" dataDxfId="170">
      <calculatedColumnFormula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AH2="Чтобы дети выполняли мои требования",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сам учитель считает наиболее важными по данной теме",
AH2="Если учитель сказал, то надо обязательно участвовать",
AH2="Устанавливаться руководством школы",
AH2="Объяснил (-а) бы, что на подобные события положено одеваться в соответствии со школьными правилами",
AH2="Авторитетные и значимые люди – например, 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должно решать школьное руководство",
AH2="Получать высокие баллы на контрольных и экзаменах",
AH2="Сообщить руководству о том, что этот ученик нуждается в помощи и поддержке",
AH2="Решаю задачи, которые передо мной поставлены",
AH2="Спрашиваю у руководства, как это лучше сделать",
AH2="С руководителем или другим авторитетным человеком, который точно знает, как правильно поступить"),"1",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AH2="Чтобы дети вели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старшего поколения",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он достойно выступит, им будут гордиться дома. Посоветую участвовать",
AH2="Оставаться неизменными, ведь они проверены временем",
AH2="Дал (-а) бы конкретный совет, я старше, мне виднее",
AH2="Никто, жизнь каждого человека предопределена свыше",
AH2="Действую так же, как действовало старшее поколение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 близкими, которые хорошо меня знают и понимают, что можно предпринять"),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AH2="Чтобы дети учились взаимодействовать",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кто-то еще из класса будет готовиться и участвовать, посоветую присоединиться",
AH2="Приниматься решением всего школьного коллектива",
AH2="Предложил (-а) бы обсудить в классе и решить, в чем лучше всего прийти",
AH2="Коллектив – друзья, коллеги и/или др.",
AH2="Иду в компанию к друзьям, знакомым или коллегам,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AH2="Учиться общаться с другими людьми",
AH2="Обсудить ситуацию в классе",
AH2="Всегда по-разному, главное, чтобы в компании (друзей, близких, родных и т. д.)",
AH2="Обсуждаю в коллективе",
AH2="С друзьями или знакомыми (несколькими людьми)"),
"3","4")))</calculatedColumnFormula>
    </tableColumn>
    <tableColumn id="176" name="Ключ 1-25" dataDxfId="169">
      <calculatedColumnFormula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AI2="Чтобы дети выполняли мои требования",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сам учитель считает наиболее важными по данной теме",
AI2="Если учитель сказал, то надо обязательно участвовать",
AI2="Устанавливаться руководством школы",
AI2="Объяснил (-а) бы, что на подобные события положено одеваться в соответствии со школьными правилами",
AI2="Авторитетные и значимые люди – например, 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должно решать школьное руководство",
AI2="Получать высокие баллы на контрольных и экзаменах",
AI2="Сообщить руководству о том, что этот ученик нуждается в помощи и поддержке",
AI2="Решаю задачи, которые передо мной поставлены",
AI2="Спрашиваю у руководства, как это лучше сделать",
AI2="С руководителем или другим авторитетным человеком, который точно знает, как правильно поступить"),"1",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AI2="Чтобы дети вели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старшего поколения",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он достойно выступит, им будут гордиться дома. Посоветую участвовать",
AI2="Оставаться неизменными, ведь они проверены временем",
AI2="Дал (-а) бы конкретный совет, я старше, мне виднее",
AI2="Никто, жизнь каждого человека предопределена свыше",
AI2="Действую так же, как действовало старшее поколение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 близкими, которые хорошо меня знают и понимают, что можно предпринять"),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AI2="Чтобы дети учились взаимодействовать",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кто-то еще из класса будет готовиться и участвовать, посоветую присоединиться",
AI2="Приниматься решением всего школьного коллектива",
AI2="Предложил (-а) бы обсудить в классе и решить, в чем лучше всего прийти",
AI2="Коллектив – друзья, коллеги и/или др.",
AI2="Иду в компанию к друзьям, знакомым или коллегам,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AI2="Учиться общаться с другими людьми",
AI2="Обсудить ситуацию в классе",
AI2="Всегда по-разному, главное, чтобы в компании (друзей, близких, родных и т. д.)",
AI2="Обсуждаю в коллективе",
AI2="С друзьями или знакомыми (несколькими людьми)"),
"3","4")))</calculatedColumnFormula>
    </tableColumn>
    <tableColumn id="177" name="Ключ 1-26" dataDxfId="168">
      <calculatedColumnFormula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AJ2="Чтобы дети выполняли мои требования",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сам учитель считает наиболее важными по данной теме",
AJ2="Если учитель сказал, то надо обязательно участвовать",
AJ2="Устанавливаться руководством школы",
AJ2="Объяснил (-а) бы, что на подобные события положено одеваться в соответствии со школьными правилами",
AJ2="Авторитетные и значимые люди – например, 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должно решать школьное руководство",
AJ2="Получать высокие баллы на контрольных и экзаменах",
AJ2="Сообщить руководству о том, что этот ученик нуждается в помощи и поддержке",
AJ2="Решаю задачи, которые передо мной поставлены",
AJ2="Спрашиваю у руководства, как это лучше сделать",
AJ2="С руководителем или другим авторитетным человеком, который точно знает, как правильно поступить"),"1",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AJ2="Чтобы дети вели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старшего поколения",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он достойно выступит, им будут гордиться дома. Посоветую участвовать",
AJ2="Оставаться неизменными, ведь они проверены временем",
AJ2="Дал (-а) бы конкретный совет, я старше, мне виднее",
AJ2="Никто, жизнь каждого человека предопределена свыше",
AJ2="Действую так же, как действовало старшее поколение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 близкими, которые хорошо меня знают и понимают, что можно предпринять"),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AJ2="Чтобы дети учились взаимодействовать",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кто-то еще из класса будет готовиться и участвовать, посоветую присоединиться",
AJ2="Приниматься решением всего школьного коллектива",
AJ2="Предложил (-а) бы обсудить в классе и решить, в чем лучше всего прийти",
AJ2="Коллектив – друзья, коллеги и/или др.",
AJ2="Иду в компанию к друзьям, знакомым или коллегам,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AJ2="Учиться общаться с другими людьми",
AJ2="Обсудить ситуацию в классе",
AJ2="Всегда по-разному, главное, чтобы в компании (друзей, близких, родных и т. д.)",
AJ2="Обсуждаю в коллективе",
AJ2="С друзьями или знакомыми (несколькими людьми)"),
"3","4")))</calculatedColumnFormula>
    </tableColumn>
    <tableColumn id="178" name="Ключ 1-27" dataDxfId="167">
      <calculatedColumnFormula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дети выполняли мои требования",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сам учитель считает наиболее важными по данной теме",
AK2="Если учитель сказал, то надо обязательно участвовать",
AK2="Устанавливаться руководством школы",
AK2="Объяснил (-а) бы, что на подобные события положено одеваться в соответствии со школьными правилами",
AK2="Авторитетные и значимые люди – например,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обсуждать, этот вопрос должно решать школьное руководство",
AK2="Получать высокие баллы на контрольных и экзаменах",
AK2="Сообщить руководству о том, что этот ученик нуждается в помощи и поддержке",
AK2="Решаю задачи, которые передо мной поставлены",
AK2="Спрашиваю у руководства, как это лучше сделать",
AK2="С руководителем или другим авторитетным человеком, который точно знает, как правильно поступить"),"1",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дети вели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он достойно выступит, им будут гордиться дома. Посоветую участвовать",
AK2="Оставаться неизменными, ведь они проверены временем",
AK2="Дал (-а) бы 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дети учились взаимодействовать",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можно обсудить с одноклассниками",
AK2="Если кто-то еще из класса будет готовиться и участвовать, посоветую присоединиться",
AK2="Приниматься решением всего школьного коллектива",
AK2="Предложил (-а) бы обсудить в классе и решить, в чем лучше всего прийти",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другими людьми",
AK2="Обсудить ситуацию в классе",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людьми)"),
"3","4")))</calculatedColumnFormula>
    </tableColumn>
    <tableColumn id="135" name="Административный тип – 1" dataDxfId="166">
      <calculatedColumnFormula>COUNTIF(Таблица1[[#This Row],[Ключ 1-1]:[Ключ 1-27]],"Административный тип")</calculatedColumnFormula>
    </tableColumn>
    <tableColumn id="134" name="Традиционалистский тип – 1" dataDxfId="165">
      <calculatedColumnFormula>COUNTIF(Таблица1[[#This Row],[Ключ 1-1]:[Ключ 1-27]],"Традиционалистский тип")</calculatedColumnFormula>
    </tableColumn>
    <tableColumn id="133" name="Коллективистский тип – 1" dataDxfId="164">
      <calculatedColumnFormula>COUNTIF(Таблица1[[#This Row],[Ключ 1-1]:[Ключ 1-27]],"Коллективистский тип")</calculatedColumnFormula>
    </tableColumn>
    <tableColumn id="132" name="Индивидуалистический тип – 1" dataDxfId="163">
      <calculatedColumnFormula>COUNTIF(Таблица1[[#This Row],[Ключ 1-1]:[Ключ 1-27]],"Индивидуалистический тип")</calculatedColumnFormula>
    </tableColumn>
    <tableColumn id="202" name="Выбор: Административный тип – 1" dataDxfId="162">
      <calculatedColumnFormula>COUNTIF(Таблица1[[#This Row],[Ключ 1-1]],"Административный тип")+COUNTIF(Таблица1[[#This Row],[Ключ 1-4]],"Административный тип")+COUNTIF(Таблица1[[#This Row],[Ключ 1-7]],"Административный тип")+COUNTIF(Таблица1[[#This Row],[Ключ 1-10]],"Административный тип")+COUNTIF(Таблица1[[#This Row],[Ключ 1-13]],"Административный тип")+COUNTIF(Таблица1[[#This Row],[Ключ 1-16]],"Административный тип")+COUNTIF(Таблица1[[#This Row],[Ключ 1-19]],"Административный тип")+COUNTIF(Таблица1[[#This Row],[Ключ 1-22]],"Административный тип")+COUNTIF(Таблица1[[#This Row],[Ключ 1-25]],"Административный тип")</calculatedColumnFormula>
    </tableColumn>
    <tableColumn id="203" name="Выбор: Традиционалистский тип – 1" dataDxfId="161">
      <calculatedColumnFormula>COUNTIF(Таблица1[[#This Row],[Ключ 1-1]],"Традиционалистский тип")+COUNTIF(Таблица1[[#This Row],[Ключ 1-4]],"Традиционалистский тип")+COUNTIF(Таблица1[[#This Row],[Ключ 1-7]],"Традиционалистский тип")+COUNTIF(Таблица1[[#This Row],[Ключ 1-10]],"Традиционалистский тип")+COUNTIF(Таблица1[[#This Row],[Ключ 1-13]],"Традиционалистский тип")+COUNTIF(Таблица1[[#This Row],[Ключ 1-16]],"Традиционалистский тип")+COUNTIF(Таблица1[[#This Row],[Ключ 1-19]],"Традиционалистский тип")+COUNTIF(Таблица1[[#This Row],[Ключ 1-22]],"Традиционалистский тип")+COUNTIF(Таблица1[[#This Row],[Ключ 1-25]],"Традиционалистский тип")</calculatedColumnFormula>
    </tableColumn>
    <tableColumn id="204" name="Выбор: Коллективистский тип – 1" dataDxfId="160">
      <calculatedColumnFormula>COUNTIF(Таблица1[[#This Row],[Ключ 1-1]],"Коллективистский тип")+COUNTIF(Таблица1[[#This Row],[Ключ 1-4]],"Коллективистский тип")+COUNTIF(Таблица1[[#This Row],[Ключ 1-7]],"Коллективистский тип")+COUNTIF(Таблица1[[#This Row],[Ключ 1-10]],"Коллективистский тип")+COUNTIF(Таблица1[[#This Row],[Ключ 1-13]],"Коллективистский тип")+COUNTIF(Таблица1[[#This Row],[Ключ 1-16]],"Коллективистский тип")+COUNTIF(Таблица1[[#This Row],[Ключ 1-19]],"Коллективистский тип")+COUNTIF(Таблица1[[#This Row],[Ключ 1-22]],"Коллективистский тип")+COUNTIF(Таблица1[[#This Row],[Ключ 1-25]],"Коллективистский тип")</calculatedColumnFormula>
    </tableColumn>
    <tableColumn id="205" name="Выбор: Индивидуалистический тип – 1" dataDxfId="159">
      <calculatedColumnFormula>COUNTIF(Таблица1[[#This Row],[Ключ 1-1]],"Индивидуалистический тип")+COUNTIF(Таблица1[[#This Row],[Ключ 1-4]],"Индивидуалистический тип")+COUNTIF(Таблица1[[#This Row],[Ключ 1-7]],"Индивидуалистический тип")+COUNTIF(Таблица1[[#This Row],[Ключ 1-10]],"Индивидуалистический тип")+COUNTIF(Таблица1[[#This Row],[Ключ 1-13]],"Индивидуалистический тип")+COUNTIF(Таблица1[[#This Row],[Ключ 1-16]],"Индивидуалистический тип")+COUNTIF(Таблица1[[#This Row],[Ключ 1-19]],"Индивидуалистический тип")+COUNTIF(Таблица1[[#This Row],[Ключ 1-22]],"Индивидуалистический тип")+COUNTIF(Таблица1[[#This Row],[Ключ 1-25]],"Индивидуалистический тип")</calculatedColumnFormula>
    </tableColumn>
    <tableColumn id="206" name="Достижение: Административный тип – 1" dataDxfId="158">
      <calculatedColumnFormula>COUNTIF(Таблица1[[#This Row],[Ключ 1-2]],"Административный тип")+COUNTIF(Таблица1[[#This Row],[Ключ 1-5]],"Административный тип")+COUNTIF(Таблица1[[#This Row],[Ключ 1-8]],"Административный тип")+COUNTIF(Таблица1[[#This Row],[Ключ 1-11]],"Административный тип")+COUNTIF(Таблица1[[#This Row],[Ключ 1-14]],"Административный тип")+COUNTIF(Таблица1[[#This Row],[Ключ 1-17]],"Административный тип")+COUNTIF(Таблица1[[#This Row],[Ключ 1-20]],"Административный тип")+COUNTIF(Таблица1[[#This Row],[Ключ 1-23]],"Административный тип")+COUNTIF(Таблица1[[#This Row],[Ключ 1-26]],"Административный тип")</calculatedColumnFormula>
    </tableColumn>
    <tableColumn id="207" name="Достижение: Традиционалистский тип – 1" dataDxfId="157">
      <calculatedColumnFormula>COUNTIF(Таблица1[[#This Row],[Ключ 1-2]],"Традиционалистский тип")+COUNTIF(Таблица1[[#This Row],[Ключ 1-5]],"Традиционалистский тип")+COUNTIF(Таблица1[[#This Row],[Ключ 1-8]],"Традиционалистский тип")+COUNTIF(Таблица1[[#This Row],[Ключ 1-11]],"Традиционалистский тип")+COUNTIF(Таблица1[[#This Row],[Ключ 1-14]],"Традиционалистский тип")+COUNTIF(Таблица1[[#This Row],[Ключ 1-17]],"Традиционалистский тип")+COUNTIF(Таблица1[[#This Row],[Ключ 1-20]],"Традиционалистский тип")+COUNTIF(Таблица1[[#This Row],[Ключ 1-23]],"Традиционалистский тип")+COUNTIF(Таблица1[[#This Row],[Ключ 1-26]],"Традиционалистский тип")</calculatedColumnFormula>
    </tableColumn>
    <tableColumn id="208" name="Достижение: Коллективистский тип – 1" dataDxfId="156">
      <calculatedColumnFormula>COUNTIF(Таблица1[[#This Row],[Ключ 1-2]],"Коллективистский тип")+COUNTIF(Таблица1[[#This Row],[Ключ 1-5]],"Коллективистский тип")+COUNTIF(Таблица1[[#This Row],[Ключ 1-8]],"Коллективистский тип")+COUNTIF(Таблица1[[#This Row],[Ключ 1-11]],"Коллективистский тип")+COUNTIF(Таблица1[[#This Row],[Ключ 1-14]],"Коллективистский тип")+COUNTIF(Таблица1[[#This Row],[Ключ 1-17]],"Коллективистский тип")+COUNTIF(Таблица1[[#This Row],[Ключ 1-20]],"Коллективистский тип")+COUNTIF(Таблица1[[#This Row],[Ключ 1-23]],"Коллективистский тип")+COUNTIF(Таблица1[[#This Row],[Ключ 1-26]],"Коллективистский тип")</calculatedColumnFormula>
    </tableColumn>
    <tableColumn id="209" name="Достижение: Индивидуалистический тип – 1" dataDxfId="155">
      <calculatedColumnFormula>COUNTIF(Таблица1[[#This Row],[Ключ 1-2]],"Индивидуалистический тип")+COUNTIF(Таблица1[[#This Row],[Ключ 1-5]],"Индивидуалистический тип")+COUNTIF(Таблица1[[#This Row],[Ключ 1-8]],"Индивидуалистический тип")+COUNTIF(Таблица1[[#This Row],[Ключ 1-11]],"Индивидуалистический тип")+COUNTIF(Таблица1[[#This Row],[Ключ 1-14]],"Индивидуалистический тип")+COUNTIF(Таблица1[[#This Row],[Ключ 1-17]],"Индивидуалистический тип")+COUNTIF(Таблица1[[#This Row],[Ключ 1-20]],"Индивидуалистический тип")+COUNTIF(Таблица1[[#This Row],[Ключ 1-23]],"Индивидуалистический тип")+COUNTIF(Таблица1[[#This Row],[Ключ 1-26]],"Индивидуалистический тип")</calculatedColumnFormula>
    </tableColumn>
    <tableColumn id="210" name="Жизнестойкость: Административный тип – 1" dataDxfId="154">
      <calculatedColumnFormula>COUNTIF(Таблица1[[#This Row],[Ключ 1-3]],"Административный тип")+COUNTIF(Таблица1[[#This Row],[Ключ 1-6]],"Административный тип")+COUNTIF(Таблица1[[#This Row],[Ключ 1-9]],"Административный тип")+COUNTIF(Таблица1[[#This Row],[Ключ 1-12]],"Административный тип")+COUNTIF(Таблица1[[#This Row],[Ключ 1-15]],"Административный тип")+COUNTIF(Таблица1[[#This Row],[Ключ 1-18]],"Административный тип")+COUNTIF(Таблица1[[#This Row],[Ключ 1-21]],"Административный тип")+COUNTIF(Таблица1[[#This Row],[Ключ 1-24]],"Административный тип")+COUNTIF(Таблица1[[#This Row],[Ключ 1-27]],"Административный тип")</calculatedColumnFormula>
    </tableColumn>
    <tableColumn id="211" name="Жизнестойкость: Традиционалистский тип – 1" dataDxfId="153">
      <calculatedColumnFormula>COUNTIF(Таблица1[[#This Row],[Ключ 1-3]],"Традиционалистский тип")+COUNTIF(Таблица1[[#This Row],[Ключ 1-6]],"Традиционалистский тип")+COUNTIF(Таблица1[[#This Row],[Ключ 1-9]],"Традиционалистский тип")+COUNTIF(Таблица1[[#This Row],[Ключ 1-12]],"Традиционалистский тип")+COUNTIF(Таблица1[[#This Row],[Ключ 1-15]],"Традиционалистский тип")+COUNTIF(Таблица1[[#This Row],[Ключ 1-18]],"Традиционалистский тип")+COUNTIF(Таблица1[[#This Row],[Ключ 1-21]],"Традиционалистский тип")+COUNTIF(Таблица1[[#This Row],[Ключ 1-24]],"Традиционалистский тип")+COUNTIF(Таблица1[[#This Row],[Ключ 1-27]],"Традиционалистский тип")</calculatedColumnFormula>
    </tableColumn>
    <tableColumn id="212" name="Жизнестойкость: Коллективистский тип – 1" dataDxfId="152">
      <calculatedColumnFormula>COUNTIF(Таблица1[[#This Row],[Ключ 1-3]],"Коллективистский тип")+COUNTIF(Таблица1[[#This Row],[Ключ 1-6]],"Коллективистский тип")+COUNTIF(Таблица1[[#This Row],[Ключ 1-9]],"Коллективистский тип")+COUNTIF(Таблица1[[#This Row],[Ключ 1-12]],"Коллективистский тип")+COUNTIF(Таблица1[[#This Row],[Ключ 1-15]],"Коллективистский тип")+COUNTIF(Таблица1[[#This Row],[Ключ 1-18]],"Коллективистский тип")+COUNTIF(Таблица1[[#This Row],[Ключ 1-21]],"Коллективистский тип")+COUNTIF(Таблица1[[#This Row],[Ключ 1-24]],"Коллективистский тип")+COUNTIF(Таблица1[[#This Row],[Ключ 1-27]],"Коллективистский тип")</calculatedColumnFormula>
    </tableColumn>
    <tableColumn id="213" name="Жизнестойкость: Индивидуалистический тип – 1" dataDxfId="151">
      <calculatedColumnFormula>COUNTIF(Таблица1[[#This Row],[Ключ 1-3]],"Индивидуалистический тип")+COUNTIF(Таблица1[[#This Row],[Ключ 1-6]],"Индивидуалистический тип")+COUNTIF(Таблица1[[#This Row],[Ключ 1-9]],"Индивидуалистический тип")+COUNTIF(Таблица1[[#This Row],[Ключ 1-12]],"Индивидуалистический тип")+COUNTIF(Таблица1[[#This Row],[Ключ 1-15]],"Индивидуалистический тип")+COUNTIF(Таблица1[[#This Row],[Ключ 1-18]],"Индивидуалистический тип")+COUNTIF(Таблица1[[#This Row],[Ключ 1-21]],"Индивидуалистический тип")+COUNTIF(Таблица1[[#This Row],[Ключ 1-24]],"Индивидуалистический тип")+COUNTIF(Таблица1[[#This Row],[Ключ 1-27]],"Индивидуалистический тип")</calculatedColumnFormula>
    </tableColumn>
    <tableColumn id="38" name="1. Что в вашей школе поддерживается больше всего? (Одиночный выбор)" dataDxfId="150"/>
    <tableColumn id="39" name="2. Какое описание лучше всего подходит вашей школе? (Одиночный выбор)" dataDxfId="149"/>
    <tableColumn id="40" name="3. Продолжите высказывание: «Конфликт между учителями вашей школы...» (Одиночный выбор)" dataDxfId="148"/>
    <tableColumn id="41" name="4. Как в вашей школе рассаживают учеников в классе? (Одиночный выбор)" dataDxfId="147"/>
    <tableColumn id="42" name="5. Как бы вы охарактеризовали типичный урок в вашей школе? (Одиночный выбор)" dataDxfId="146"/>
    <tableColumn id="43" name="6. Как действуют в вашей школе, когда между учениками возникают серьезные конфликты? (Одиночный выбор)" dataDxfId="145"/>
    <tableColumn id="44" name="7. Какие события в вашей школе самые популярные? (Одиночный выбор)" dataDxfId="144"/>
    <tableColumn id="45" name="8. В вашей школе есть ученики и учителя, которых ставят всем в пример. Как думаете, что у них общего? (Одиночный выбор)" dataDxfId="143"/>
    <tableColumn id="46" name="9. В коллективе возник спор. Некоторые учителя не согласны с мнением большинства. Что чаще всего делают в таких случаях? (Одиночный выбор)" dataDxfId="142"/>
    <tableColumn id="47" name="10. Какая характеристика подходит вашей школе больше остальных? (Одиночный выбор)" dataDxfId="141"/>
    <tableColumn id="48" name="11. Что прежде всего считается успехом в вашей школе? (Одиночный выбор)" dataDxfId="140"/>
    <tableColumn id="49" name="12. Как в вашей школе относятся к травле (буллингу)? (Одиночный выбор)" dataDxfId="139"/>
    <tableColumn id="50" name="13. Какие задания вы стараетесь почаще давать вашим ученикам? (Одиночный выбор)" dataDxfId="138"/>
    <tableColumn id="51" name="14. В нашей школе в олимпиадах и конкурсах участвуют… (Одиночный выбор)" dataDxfId="137"/>
    <tableColumn id="52" name="15. Как в вашей школе устанавливаются правила? (Одиночный выбор)" dataDxfId="136"/>
    <tableColumn id="53" name="16. Как в вашей школе реагируют учителя, если ученик неформально оделся, покрасил волосы в яркий цвет и т. п.? (Одиночный выбор)" dataDxfId="135"/>
    <tableColumn id="54" name="17. От кого/чего в большей степени зависит, насколько ваша школа успешна? (Одиночный выбор)" dataDxfId="134"/>
    <tableColumn id="55" name="18. Что в первую очередь делают в школе, если ученику стало тревожно? (Одиночный выбор)" dataDxfId="133"/>
    <tableColumn id="56" name="19. Как вы думаете, каким людям комфортнее всего в вашей школе? (Одиночный выбор)" dataDxfId="132"/>
    <tableColumn id="57" name="20. Благодаря чему ваша школа достигает успехов / может достичь успехов? (Одиночный выбор)" dataDxfId="131"/>
    <tableColumn id="58" name="21. Как в вашей школе педагоги обычно преодолевают трудности во взаимоотношениях? (Одиночный выбор)" dataDxfId="130"/>
    <tableColumn id="59" name="22. Как в вашей школе решают, какие кружки и секции открыть в новом учебном году? (Одиночный выбор)" dataDxfId="129"/>
    <tableColumn id="60" name="23. Иногда ученики не выполняют домашние задания. Как учителя вашей школы обычно на это реагируют? (Одиночный выбор)" dataDxfId="128"/>
    <tableColumn id="61" name="24. Как в вашей школе действуют, когда с кем-либо из учеников перестали разговаривать, насмехаются над ним? (Одиночный выбор)" dataDxfId="127"/>
    <tableColumn id="62" name="25. Что чаще всего делают ученики в школе в свободное время (на переменах, в перерывах перед внеурочными занятиями и т. п.)? (Одиночный выбор)" dataDxfId="126"/>
    <tableColumn id="63" name="26. Что происходит, когда в школе необходимо что-то исправить или улучшить? (Одиночный выбор)" dataDxfId="125"/>
    <tableColumn id="64" name="27. Что в вашей школе принято делать в первую очередь, если возникла проблема? (Одиночный выбор)" dataDxfId="124"/>
    <tableColumn id="127" name="Ключ 2-1" dataDxfId="123">
      <calculatedColumnFormula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CC2="Относится к компетенции администрации школы",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призывает поучаствовать вышестоящее руководство",
CC2="Образцовая самодисциплина и следование правилам",
CC2="Стараются убедить этих учителей,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администрации",
CC2="Как к проблеме, которая должна решаться руководством",
CC2="Задания, которые сам (-а) считаю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школьной администрации",
CC2="В школе чётко соблюдаются правила и всегда понятно, что от тебя требуется",
CC2="Обращаются к руководителю",
CC2="Руководство школы самостоятельно решает, какие кружки и секции открыть. Возможно, на это влияют и вышестоящие органы",
CC2="Ставят двойку и сообщают родителям",
CC2="Принимают меры административного характера",
CC2="Делают то, что попросят педагоги или администрация",
CC2="Администрация решает, как это лучше сделать",
CC2="Сообщать руководству школы",
),"1",
IF(OR(CC2="Традиции, сложившиеся обычаи",
CC2="У нас осторожно относятся к любым изменениям, главное – спокойствие и постоянство",
CC2="Это обычное дело, учителя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коллективе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calculatedColumnFormula>
    </tableColumn>
    <tableColumn id="128" name="Ключ 2-2" dataDxfId="122">
      <calculatedColumnFormula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CD2="Относится к компетенции администрации школы",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призывает поучаствовать вышестоящее руководство",
CD2="Образцовая самодисциплина и следование правилам",
CD2="Стараются убедить этих учителей,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администрации",
CD2="Как к проблеме, которая должна решаться руководством",
CD2="Задания, которые сам (-а) считаю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школьной администрации",
CD2="В школе чётко соблюдаются правила и всегда понятно, что от тебя требуется",
CD2="Обращаются к руководителю",
CD2="Руководство школы самостоятельно решает, какие кружки и секции открыть. Возможно, на это влияют и вышестоящие органы",
CD2="Ставят двойку и сообщают родителям",
CD2="Принимают меры административного характера",
CD2="Делают то, что попросят педагоги или администрация",
CD2="Администрация решает, как это лучше сделать",
CD2="Сообщать руководству школы",
),"1",
IF(OR(CD2="Традиции, сложившиеся обычаи",
CD2="У нас осторожно относятся к любым изменениям, главное – спокойствие и постоянство",
CD2="Это обычное дело, учителя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у нас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все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нашей школе",
CD2="Не заостряют на этом внимания – такие ситуации случаются и потом сходят на нет",
CD2="Всё как обычно, отдыхают",
CD2="С переменами не спешат,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коллективе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calculatedColumnFormula>
    </tableColumn>
    <tableColumn id="129" name="Ключ 2-3" dataDxfId="121">
      <calculatedColumnFormula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CE2="Относится к компетенции администрации школы",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призывает поучаствовать вышестоящее руководство",
CE2="Образцовая самодисциплина и следование правилам",
CE2="Стараются убедить этих учителей,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администрации",
CE2="Как к проблеме, которая должна решаться руководством",
CE2="Задания, которые сам (-а) считаю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школьной администрации",
CE2="В школе чётко соблюдаются правила и всегда понятно, что от тебя требуется",
CE2="Обращаются к руководителю",
CE2="Руководство школы самостоятельно решает, какие кружки и секции открыть. Возможно, на это влияют и вышестоящие органы",
CE2="Ставят двойку и сообщают родителям",
CE2="Принимают меры административного характера",
CE2="Делают то, что попросят педагоги или администрация",
CE2="Администрация решает, как это лучше сделать",
CE2="Сообщать руководству школы",
),"1",
IF(OR(CE2="Традиции, сложившиеся обычаи",
CE2="У нас осторожно относятся к любым изменениям, главное – спокойствие и постоянство",
CE2="Это обычное дело, учителя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у нас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все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нашей школе",
CE2="Не заостряют на этом внимания – такие ситуации случаются и потом сходят на нет",
CE2="Всё как обычно, отдыхают",
CE2="С переменами не спешат,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коллективе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calculatedColumnFormula>
    </tableColumn>
    <tableColumn id="130" name="Ключ 2-4" dataDxfId="120">
      <calculatedColumnFormula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CF2="Относится к компетенции администрации школы",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призывает поучаствовать вышестоящее руководство",
CF2="Образцовая самодисциплина и следование правилам",
CF2="Стараются убедить этих учителей,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администрации",
CF2="Как к проблеме, которая должна решаться руководством",
CF2="Задания, которые сам (-а) считаю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школьной администрации",
CF2="В школе чётко соблюдаются правила и всегда понятно, что от тебя требуется",
CF2="Обращаются к руководителю",
CF2="Руководство школы самостоятельно решает, какие кружки и секции открыть. Возможно, на это влияют и вышестоящие органы",
CF2="Ставят двойку и сообщают родителям",
CF2="Принимают меры административного характера",
CF2="Делают то, что попросят педагоги или администрация",
CF2="Администрация решает, как это лучше сделать",
CF2="Сообщать руководству школы",
),"1",
IF(OR(CF2="Традиции, сложившиеся обычаи",
CF2="У нас осторожно относятся к любым изменениям, главное – спокойствие и постоянство",
CF2="Это обычное дело, учителя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у нас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все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нашей школе",
CF2="Не заостряют на этом внимания – такие ситуации случаются и потом сходят на нет",
CF2="Всё как обычно, отдыхают",
CF2="С переменами не спешат,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коллективе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calculatedColumnFormula>
    </tableColumn>
    <tableColumn id="131" name="Ключ 2-5" dataDxfId="119">
      <calculatedColumnFormula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CG2="Относится к компетенции администрации школы",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призывает поучаствовать вышестоящее руководство",
CG2="Образцовая самодисциплина и следование правилам",
CG2="Стараются убедить этих учителей,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администрации",
CG2="Как к проблеме, которая должна решаться руководством",
CG2="Задания, которые сам (-а) считаю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школьной администрации",
CG2="В школе чётко соблюдаются правила и всегда понятно, что от тебя требуется",
CG2="Обращаются к руководителю",
CG2="Руководство школы самостоятельно решает, какие кружки и секции открыть. Возможно, на это влияют и вышестоящие органы",
CG2="Ставят двойку и сообщают родителям",
CG2="Принимают меры административного характера",
CG2="Делают то, что попросят педагоги или администрация",
CG2="Администрация решает, как это лучше сделать",
CG2="Сообщать руководству школы",
),"1",
IF(OR(CG2="Традиции, сложившиеся обычаи",
CG2="У нас осторожно относятся к любым изменениям, главное – спокойствие и постоянство",
CG2="Это обычное дело, учителя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у нас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все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нашей школе",
CG2="Не заостряют на этом внимания – такие ситуации случаются и потом сходят на нет",
CG2="Всё как обычно, отдыхают",
CG2="С переменами не спешат,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коллективе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calculatedColumnFormula>
    </tableColumn>
    <tableColumn id="136" name="Ключ 2-6" dataDxfId="118">
      <calculatedColumnFormula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CH2="Относится к компетенции администрации школы",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призывает поучаствовать вышестоящее руководство",
CH2="Образцовая самодисциплина и следование правилам",
CH2="Стараются убедить этих учителей,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администрации",
CH2="Как к проблеме, которая должна решаться руководством",
CH2="Задания, которые сам (-а) считаю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школьной администрации",
CH2="В школе чётко соблюдаются правила и всегда понятно, что от тебя требуется",
CH2="Обращаются к руководителю",
CH2="Руководство школы самостоятельно решает, какие кружки и секции открыть. Возможно, на это влияют и вышестоящие органы",
CH2="Ставят двойку и сообщают родителям",
CH2="Принимают меры административного характера",
CH2="Делают то, что попросят педагоги или администрация",
CH2="Администрация решает, как это лучше сделать",
CH2="Сообщать руководству школы",
),"1",
IF(OR(CH2="Традиции, сложившиеся обычаи",
CH2="У нас осторожно относятся к любым изменениям, главное – спокойствие и постоянство",
CH2="Это обычное дело, учителя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коллективе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calculatedColumnFormula>
    </tableColumn>
    <tableColumn id="137" name="Ключ 2-7" dataDxfId="117">
      <calculatedColumnFormula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CI2="Относится к компетенции администрации школы",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призывает поучаствовать вышестоящее руководство",
CI2="Образцовая самодисциплина и следование правилам",
CI2="Стараются убедить этих учителей,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администрации",
CI2="Как к проблеме, которая должна решаться руководством",
CI2="Задания, которые сам (-а) считаю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школьной администрации",
CI2="В школе чётко соблюдаются правила и всегда понятно, что от тебя требуется",
CI2="Обращаются к руководителю",
CI2="Руководство школы самостоятельно решает, какие кружки и секции открыть. Возможно, на это влияют и вышестоящие органы",
CI2="Ставят двойку и сообщают родителям",
CI2="Принимают меры административного характера",
CI2="Делают то, что попросят педагоги или администрация",
CI2="Администрация решает, как это лучше сделать",
CI2="Сообщать руководству школы",
),"1",
IF(OR(CI2="Традиции, сложившиеся обычаи",
CI2="У нас осторожно относятся к любым изменениям, главное – спокойствие и постоянство",
CI2="Это обычное дело, учителя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коллективе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calculatedColumnFormula>
    </tableColumn>
    <tableColumn id="138" name="Ключ 2-8" dataDxfId="116">
      <calculatedColumnFormula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CJ2="Относится к компетенции администрации школы",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призывает поучаствовать вышестоящее руководство",
CJ2="Образцовая самодисциплина и следование правилам",
CJ2="Стараются убедить этих учителей,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администрации",
CJ2="Как к проблеме, которая должна решаться руководством",
CJ2="Задания, которые сам (-а) считаю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школьной администрации",
CJ2="В школе чётко соблюдаются правила и всегда понятно, что от тебя требуется",
CJ2="Обращаются к руководителю",
CJ2="Руководство школы самостоятельно решает, какие кружки и секции открыть. Возможно, на это влияют и вышестоящие органы",
CJ2="Ставят двойку и сообщают родителям",
CJ2="Принимают меры административного характера",
CJ2="Делают то, что попросят педагоги или администрация",
CJ2="Администрация решает, как это лучше сделать",
CJ2="Сообщать руководству школы",
),"1",
IF(OR(CJ2="Традиции, сложившиеся обычаи",
CJ2="У нас осторожно относятся к любым изменениям, главное – спокойствие и постоянство",
CJ2="Это обычное дело, учителя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у нас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все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нашей школе",
CJ2="Не заостряют на этом внимания – такие ситуации случаются и потом сходят на нет",
CJ2="Всё как обычно, отдыхают",
CJ2="С переменами не спешат,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коллективе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calculatedColumnFormula>
    </tableColumn>
    <tableColumn id="139" name="Ключ 2-9" dataDxfId="115">
      <calculatedColumnFormula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CK2="Относится к компетенции администрации школы",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призывает поучаствовать вышестоящее руководство",
CK2="Образцовая самодисциплина и следование правилам",
CK2="Стараются убедить этих учителей,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администрации",
CK2="Как к проблеме, которая должна решаться руководством",
CK2="Задания, которые сам (-а) считаю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школьной администрации",
CK2="В школе чётко соблюдаются правила и всегда понятно, что от тебя требуется",
CK2="Обращаются к руководителю",
CK2="Руководство школы самостоятельно решает, какие кружки и секции открыть. Возможно, на это влияют и вышестоящие органы",
CK2="Ставят двойку и сообщают родителям",
CK2="Принимают меры административного характера",
CK2="Делают то, что попросят педагоги или администрация",
CK2="Администрация решает, как это лучше сделать",
CK2="Сообщать руководству школы",
),"1",
IF(OR(CK2="Традиции, сложившиеся обычаи",
CK2="У нас осторожно относятся к любым изменениям, главное – спокойствие и постоянство",
CK2="Это обычное дело, учителя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у нас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все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нашей школе",
CK2="Не заостряют на этом внимания – такие ситуации случаются и потом сходят на нет",
CK2="Всё как обычно, отдыхают",
CK2="С переменами не спешат,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коллективе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calculatedColumnFormula>
    </tableColumn>
    <tableColumn id="140" name="Ключ 2-10" dataDxfId="114">
      <calculatedColumnFormula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CL2="Относится к компетенции администрации школы",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призывает поучаствовать вышестоящее руководство",
CL2="Образцовая самодисциплина и следование правилам",
CL2="Стараются убедить этих учителей,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администрации",
CL2="Как к проблеме, которая должна решаться руководством",
CL2="Задания, которые сам (-а) считаю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школьной администрации",
CL2="В школе чётко соблюдаются правила и всегда понятно, что от тебя требуется",
CL2="Обращаются к руководителю",
CL2="Руководство школы самостоятельно решает, какие кружки и секции открыть. Возможно, на это влияют и вышестоящие органы",
CL2="Ставят двойку и сообщают родителям",
CL2="Принимают меры административного характера",
CL2="Делают то, что попросят педагоги или администрация",
CL2="Администрация решает, как это лучше сделать",
CL2="Сообщать руководству школы",
),"1",
IF(OR(CL2="Традиции, сложившиеся обычаи",
CL2="У нас осторожно относятся к любым изменениям, главное – спокойствие и постоянство",
CL2="Это обычное дело, учителя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у нас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все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нашей школе",
CL2="Не заостряют на этом внимания – такие ситуации случаются и потом сходят на нет",
CL2="Всё как обычно, отдыхают",
CL2="С переменами не спешат,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коллективе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calculatedColumnFormula>
    </tableColumn>
    <tableColumn id="141" name="Ключ 2-11" dataDxfId="113">
      <calculatedColumnFormula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CM2="Относится к компетенции администрации школы",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призывает поучаствовать вышестоящее руководство",
CM2="Образцовая самодисциплина и следование правилам",
CM2="Стараются убедить этих учителей,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администрации",
CM2="Как к проблеме, которая должна решаться руководством",
CM2="Задания, которые сам (-а) считаю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школьной администрации",
CM2="В школе чётко соблюдаются правила и всегда понятно, что от тебя требуется",
CM2="Обращаются к руководителю",
CM2="Руководство школы самостоятельно решает, какие кружки и секции открыть. Возможно, на это влияют и вышестоящие органы",
CM2="Ставят двойку и сообщают родителям",
CM2="Принимают меры административного характера",
CM2="Делают то, что попросят педагоги или администрация",
CM2="Администрация решает, как это лучше сделать",
CM2="Сообщать руководству школы",
),"1",
IF(OR(CM2="Традиции, сложившиеся обычаи",
CM2="У нас осторожно относятся к любым изменениям, главное – спокойствие и постоянство",
CM2="Это обычное дело, учителя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у нас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все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нашей школе",
CM2="Не заостряют на этом внимания – такие ситуации случаются и потом сходят на нет",
CM2="Всё как обычно, отдыхают",
CM2="С переменами не спешат,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коллективе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calculatedColumnFormula>
    </tableColumn>
    <tableColumn id="142" name="Ключ 2-12" dataDxfId="112">
      <calculatedColumnFormula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CN2="Относится к компетенции администрации школы",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призывает поучаствовать вышестоящее руководство",
CN2="Образцовая самодисциплина и следование правилам",
CN2="Стараются убедить этих учителей,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администрации",
CN2="Как к проблеме, которая должна решаться руководством",
CN2="Задания, которые сам (-а) считаю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школьной администрации",
CN2="В школе чётко соблюдаются правила и всегда понятно, что от тебя требуется",
CN2="Обращаются к руководителю",
CN2="Руководство школы самостоятельно решает, какие кружки и секции открыть. Возможно, на это влияют и вышестоящие органы",
CN2="Ставят двойку и сообщают родителям",
CN2="Принимают меры административного характера",
CN2="Делают то, что попросят педагоги или администрация",
CN2="Администрация решает, как это лучше сделать",
CN2="Сообщать руководству школы",
),"1",
IF(OR(CN2="Традиции, сложившиеся обычаи",
CN2="У нас осторожно относятся к любым изменениям, главное – спокойствие и постоянство",
CN2="Это обычное дело, учителя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у нас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все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нашей школе",
CN2="Не заостряют на этом внимания – такие ситуации случаются и потом сходят на нет",
CN2="Всё как обычно, отдыхают",
CN2="С переменами не спешат,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коллективе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calculatedColumnFormula>
    </tableColumn>
    <tableColumn id="143" name="Ключ 2-13" dataDxfId="111">
      <calculatedColumnFormula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CO2="Относится к компетенции администрации школы",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призывает поучаствовать вышестоящее руководство",
CO2="Образцовая самодисциплина и следование правилам",
CO2="Стараются убедить этих учителей,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администрации",
CO2="Как к проблеме, которая должна решаться руководством",
CO2="Задания, которые сам (-а) считаю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школьной администрации",
CO2="В школе чётко соблюдаются правила и всегда понятно, что от тебя требуется",
CO2="Обращаются к руководителю",
CO2="Руководство школы самостоятельно решает, какие кружки и секции открыть. Возможно, на это влияют и вышестоящие органы",
CO2="Ставят двойку и сообщают родителям",
CO2="Принимают меры административного характера",
CO2="Делают то, что попросят педагоги или администрация",
CO2="Администрация решает, как это лучше сделать",
CO2="Сообщать руководству школы",
),"1",
IF(OR(CO2="Традиции, сложившиеся обычаи",
CO2="У нас осторожно относятся к любым изменениям, главное – спокойствие и постоянство",
CO2="Это обычное дело, учителя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коллективе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calculatedColumnFormula>
    </tableColumn>
    <tableColumn id="144" name="Ключ 2-14" dataDxfId="110">
      <calculatedColumnFormula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CP2="Относится к компетенции администрации школы",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призывает поучаствовать вышестоящее руководство",
CP2="Образцовая самодисциплина и следование правилам",
CP2="Стараются убедить этих учителей,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администрации",
CP2="Как к проблеме, которая должна решаться руководством",
CP2="Задания, которые сам (-а) считаю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школьной администрации",
CP2="В школе чётко соблюдаются правила и всегда понятно, что от тебя требуется",
CP2="Обращаются к руководителю",
CP2="Руководство школы самостоятельно решает, какие кружки и секции открыть. Возможно, на это влияют и вышестоящие органы",
CP2="Ставят двойку и сообщают родителям",
CP2="Принимают меры административного характера",
CP2="Делают то, что попросят педагоги или администрация",
CP2="Администрация решает, как это лучше сделать",
CP2="Сообщать руководству школы",
),"1",
IF(OR(CP2="Традиции, сложившиеся обычаи",
CP2="У нас осторожно относятся к любым изменениям, главное – спокойствие и постоянство",
CP2="Это обычное дело, учителя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у нас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все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нашей школе",
CP2="Не заостряют на этом внимания – такие ситуации случаются и потом сходят на нет",
CP2="Всё как обычно, отдыхают",
CP2="С переменами не спешат,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коллективе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calculatedColumnFormula>
    </tableColumn>
    <tableColumn id="145" name="Ключ 2-15" dataDxfId="109">
      <calculatedColumnFormula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CQ2="Относится к компетенции администрации школы",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призывает поучаствовать вышестоящее руководство",
CQ2="Образцовая самодисциплина и следование правилам",
CQ2="Стараются убедить этих учителей,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администрации",
CQ2="Как к проблеме, которая должна решаться руководством",
CQ2="Задания, которые сам (-а) считаю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школьной администрации",
CQ2="В школе чётко соблюдаются правила и всегда понятно, что от тебя требуется",
CQ2="Обращаются к руководителю",
CQ2="Руководство школы самостоятельно решает, какие кружки и секции открыть. Возможно, на это влияют и вышестоящие органы",
CQ2="Ставят двойку и сообщают родителям",
CQ2="Принимают меры административного характера",
CQ2="Делают то, что попросят педагоги или администрация",
CQ2="Администрация решает, как это лучше сделать",
CQ2="Сообщать руководству школы",
),"1",
IF(OR(CQ2="Традиции, сложившиеся обычаи",
CQ2="У нас осторожно относятся к любым изменениям, главное – спокойствие и постоянство",
CQ2="Это обычное дело, учителя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у нас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все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нашей школе",
CQ2="Не заостряют на этом внимания – такие ситуации случаются и потом сходят на нет",
CQ2="Всё как обычно, отдыхают",
CQ2="С переменами не спешат,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коллективе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calculatedColumnFormula>
    </tableColumn>
    <tableColumn id="146" name="Ключ 2-16" dataDxfId="108">
      <calculatedColumnFormula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CR2="Относится к компетенции администрации школы",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призывает поучаствовать вышестоящее руководство",
CR2="Образцовая самодисциплина и следование правилам",
CR2="Стараются убедить этих учителей,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администрации",
CR2="Как к проблеме, которая должна решаться руководством",
CR2="Задания, которые сам (-а) считаю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школьной администрации",
CR2="В школе чётко соблюдаются правила и всегда понятно, что от тебя требуется",
CR2="Обращаются к руководителю",
CR2="Руководство школы самостоятельно решает, какие кружки и секции открыть. Возможно, на это влияют и вышестоящие органы",
CR2="Ставят двойку и сообщают родителям",
CR2="Принимают меры административного характера",
CR2="Делают то, что попросят педагоги или администрация",
CR2="Администрация решает, как это лучше сделать",
CR2="Сообщать руководству школы",
),"1",
IF(OR(CR2="Традиции, сложившиеся обычаи",
CR2="У нас осторожно относятся к любым изменениям, главное – спокойствие и постоянство",
CR2="Это обычное дело, учителя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у нас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все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нашей школе",
CR2="Не заостряют на этом внимания – такие ситуации случаются и потом сходят на нет",
CR2="Всё как обычно, отдыхают",
CR2="С переменами не спешат,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коллективе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calculatedColumnFormula>
    </tableColumn>
    <tableColumn id="147" name="Ключ 2-17" dataDxfId="107">
      <calculatedColumnFormula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CS2="Относится к компетенции администрации школы",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призывает поучаствовать вышестоящее руководство",
CS2="Образцовая самодисциплина и следование правилам",
CS2="Стараются убедить этих учителей,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администрации",
CS2="Как к проблеме, которая должна решаться руководством",
CS2="Задания, которые сам (-а) считаю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школьной администрации",
CS2="В школе чётко соблюдаются правила и всегда понятно, что от тебя требуется",
CS2="Обращаются к руководителю",
CS2="Руководство школы самостоятельно решает, какие кружки и секции открыть. Возможно, на это влияют и вышестоящие органы",
CS2="Ставят двойку и сообщают родителям",
CS2="Принимают меры административного характера",
CS2="Делают то, что попросят педагоги или администрация",
CS2="Администрация решает, как это лучше сделать",
CS2="Сообщать руководству школы",
),"1",
IF(OR(CS2="Традиции, сложившиеся обычаи",
CS2="У нас осторожно относятся к любым изменениям, главное – спокойствие и постоянство",
CS2="Это обычное дело, учителя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коллективе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calculatedColumnFormula>
    </tableColumn>
    <tableColumn id="148" name="Ключ 2-18" dataDxfId="106">
      <calculatedColumnFormula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CT2="Относится к компетенции администрации школы",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призывает поучаствовать вышестоящее руководство",
CT2="Образцовая самодисциплина и следование правилам",
CT2="Стараются убедить этих учителей,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администрации",
CT2="Как к проблеме, которая должна решаться руководством",
CT2="Задания, которые сам (-а) считаю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школьной администрации",
CT2="В школе чётко соблюдаются правила и всегда понятно, что от тебя требуется",
CT2="Обращаются к руководителю",
CT2="Руководство школы самостоятельно решает, какие кружки и секции открыть. Возможно, на это влияют и вышестоящие органы",
CT2="Ставят двойку и сообщают родителям",
CT2="Принимают меры административного характера",
CT2="Делают то, что попросят педагоги или администрация",
CT2="Администрация решает, как это лучше сделать",
CT2="Сообщать руководству школы",
),"1",
IF(OR(CT2="Традиции, сложившиеся обычаи",
CT2="У нас осторожно относятся к любым изменениям, главное – спокойствие и постоянство",
CT2="Это обычное дело, учителя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коллективе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calculatedColumnFormula>
    </tableColumn>
    <tableColumn id="149" name="Ключ 2-19" dataDxfId="105">
      <calculatedColumnFormula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CU2="Относится к компетенции администрации школы",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призывает поучаствовать вышестоящее руководство",
CU2="Образцовая самодисциплина и следование правилам",
CU2="Стараются убедить этих учителей,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администрации",
CU2="Как к проблеме, которая должна решаться руководством",
CU2="Задания, которые сам (-а) считаю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школьной администрации",
CU2="В школе чётко соблюдаются правила и всегда понятно, что от тебя требуется",
CU2="Обращаются к руководителю",
CU2="Руководство школы самостоятельно решает, какие кружки и секции открыть. Возможно, на это влияют и вышестоящие органы",
CU2="Ставят двойку и сообщают родителям",
CU2="Принимают меры административного характера",
CU2="Делают то, что попросят педагоги или администрация",
CU2="Администрация решает, как это лучше сделать",
CU2="Сообщать руководству школы",
),"1",
IF(OR(CU2="Традиции, сложившиеся обычаи",
CU2="У нас осторожно относятся к любым изменениям, главное – спокойствие и постоянство",
CU2="Это обычное дело, учителя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у нас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все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нашей школе",
CU2="Не заостряют на этом внимания – такие ситуации случаются и потом сходят на нет",
CU2="Всё как обычно, отдыхают",
CU2="С переменами не спешат,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коллективе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calculatedColumnFormula>
    </tableColumn>
    <tableColumn id="150" name="Ключ 2-20" dataDxfId="104">
      <calculatedColumnFormula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CV2="Относится к компетенции администрации школы",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призывает поучаствовать вышестоящее руководство",
CV2="Образцовая самодисциплина и следование правилам",
CV2="Стараются убедить этих учителей,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администрации",
CV2="Как к проблеме, которая должна решаться руководством",
CV2="Задания, которые сам (-а) считаю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школьной администрации",
CV2="В школе чётко соблюдаются правила и всегда понятно, что от тебя требуется",
CV2="Обращаются к руководителю",
CV2="Руководство школы самостоятельно решает, какие кружки и секции открыть. Возможно, на это влияют и вышестоящие органы",
CV2="Ставят двойку и сообщают родителям",
CV2="Принимают меры административного характера",
CV2="Делают то, что попросят педагоги или администрация",
CV2="Администрация решает, как это лучше сделать",
CV2="Сообщать руководству школы",
),"1",
IF(OR(CV2="Традиции, сложившиеся обычаи",
CV2="У нас осторожно относятся к любым изменениям, главное – спокойствие и постоянство",
CV2="Это обычное дело, учителя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у нас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все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нашей школе",
CV2="Не заостряют на этом внимания – такие ситуации случаются и потом сходят на нет",
CV2="Всё как обычно, отдыхают",
CV2="С переменами не спешат,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коллективе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calculatedColumnFormula>
    </tableColumn>
    <tableColumn id="151" name="Ключ 2-21" dataDxfId="103">
      <calculatedColumnFormula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CW2="Относится к компетенции администрации школы",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призывает поучаствовать вышестоящее руководство",
CW2="Образцовая самодисциплина и следование правилам",
CW2="Стараются убедить этих учителей,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администрации",
CW2="Как к проблеме, которая должна решаться руководством",
CW2="Задания, которые сам (-а) считаю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школьной администрации",
CW2="В школе чётко соблюдаются правила и всегда понятно, что от тебя требуется",
CW2="Обращаются к руководителю",
CW2="Руководство школы самостоятельно решает, какие кружки и секции открыть. Возможно, на это влияют и вышестоящие органы",
CW2="Ставят двойку и сообщают родителям",
CW2="Принимают меры административного характера",
CW2="Делают то, что попросят педагоги или администрация",
CW2="Администрация решает, как это лучше сделать",
CW2="Сообщать руководству школы",
),"1",
IF(OR(CW2="Традиции, сложившиеся обычаи",
CW2="У нас осторожно относятся к любым изменениям, главное – спокойствие и постоянство",
CW2="Это обычное дело, учителя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у нас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все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нашей школе",
CW2="Не заостряют на этом внимания – такие ситуации случаются и потом сходят на нет",
CW2="Всё как обычно, отдыхают",
CW2="С переменами не спешат,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коллективе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calculatedColumnFormula>
    </tableColumn>
    <tableColumn id="179" name="Ключ 2-22" dataDxfId="102">
      <calculatedColumnFormula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CX2="Относится к компетенции администрации школы",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призывает поучаствовать вышестоящее руководство",
CX2="Образцовая самодисциплина и следование правилам",
CX2="Стараются убедить этих учителей,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администрации",
CX2="Как к проблеме, которая должна решаться руководством",
CX2="Задания, которые сам (-а) считаю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школьной администрации",
CX2="В школе чётко соблюдаются правила и всегда понятно, что от тебя требуется",
CX2="Обращаются к руководителю",
CX2="Руководство школы самостоятельно решает, какие кружки и секции открыть. Возможно, на это влияют и вышестоящие органы",
CX2="Ставят двойку и сообщают родителям",
CX2="Принимают меры административного характера",
CX2="Делают то, что попросят педагоги или администрация",
CX2="Администрация решает, как это лучше сделать",
CX2="Сообщать руководству школы",
),"1",
IF(OR(CX2="Традиции, сложившиеся обычаи",
CX2="У нас осторожно относятся к любым изменениям, главное – спокойствие и постоянство",
CX2="Это обычное дело, учителя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коллективе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calculatedColumnFormula>
    </tableColumn>
    <tableColumn id="181" name="Ключ 2-23" dataDxfId="101">
      <calculatedColumnFormula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CY2="Относится к компетенции администрации школы",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призывает поучаствовать вышестоящее руководство",
CY2="Образцовая самодисциплина и следование правилам",
CY2="Стараются убедить этих учителей,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администрации",
CY2="Как к проблеме, которая должна решаться руководством",
CY2="Задания, которые сам (-а) считаю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школьной администрации",
CY2="В школе чётко соблюдаются правила и всегда понятно, что от тебя требуется",
CY2="Обращаются к руководителю",
CY2="Руководство школы самостоятельно решает, какие кружки и секции открыть. Возможно, на это влияют и вышестоящие органы",
CY2="Ставят двойку и сообщают родителям",
CY2="Принимают меры административного характера",
CY2="Делают то, что попросят педагоги или администрация",
CY2="Администрация решает, как это лучше сделать",
CY2="Сообщать руководству школы",
),"1",
IF(OR(CY2="Традиции, сложившиеся обычаи",
CY2="У нас осторожно относятся к любым изменениям, главное – спокойствие и постоянство",
CY2="Это обычное дело, учителя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коллективе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calculatedColumnFormula>
    </tableColumn>
    <tableColumn id="182" name="Ключ 2-24" dataDxfId="100">
      <calculatedColumnFormula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CZ2="Относится к компетенции администрации школы",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призывает поучаствовать вышестоящее руководство",
CZ2="Образцовая самодисциплина и следование правилам",
CZ2="Стараются убедить этих учителей,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администрации",
CZ2="Как к проблеме, которая должна решаться руководством",
CZ2="Задания, которые сам (-а) считаю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школьной администрации",
CZ2="В школе чётко соблюдаются правила и всегда понятно, что от тебя требуется",
CZ2="Обращаются к руководителю",
CZ2="Руководство школы самостоятельно решает, какие кружки и секции открыть. Возможно, на это влияют и вышестоящие органы",
CZ2="Ставят двойку и сообщают родителям",
CZ2="Принимают меры административного характера",
CZ2="Делают то, что попросят педагоги или администрация",
CZ2="Администрация решает, как это лучше сделать",
CZ2="Сообщать руководству школы",
),"1",
IF(OR(CZ2="Традиции, сложившиеся обычаи",
CZ2="У нас осторожно относятся к любым изменениям, главное – спокойствие и постоянство",
CZ2="Это обычное дело, учителя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у нас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все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нашей школе",
CZ2="Не заостряют на этом внимания – такие ситуации случаются и потом сходят на нет",
CZ2="Всё как обычно, отдыхают",
CZ2="С переменами не спешат,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коллективе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calculatedColumnFormula>
    </tableColumn>
    <tableColumn id="183" name="Ключ 2-25" dataDxfId="99">
      <calculatedColumnFormula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DA2="Относится к компетенции администрации школы",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призывает поучаствовать вышестоящее руководство",
DA2="Образцовая самодисциплина и следование правилам",
DA2="Стараются убедить этих учителей,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администрации",
DA2="Как к проблеме, которая должна решаться руководством",
DA2="Задания, которые сам (-а) считаю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школьной администрации",
DA2="В школе чётко соблюдаются правила и всегда понятно, что от тебя требуется",
DA2="Обращаются к руководителю",
DA2="Руководство школы самостоятельно решает, какие кружки и секции открыть. Возможно, на это влияют и вышестоящие органы",
DA2="Ставят двойку и сообщают родителям",
DA2="Принимают меры административного характера",
DA2="Делают то, что попросят педагоги или администрация",
DA2="Администрация решает, как это лучше сделать",
DA2="Сообщать руководству школы",
),"1",
IF(OR(DA2="Традиции, сложившиеся обычаи",
DA2="У нас осторожно относятся к любым изменениям, главное – спокойствие и постоянство",
DA2="Это обычное дело, учителя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у нас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все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нашей школе",
DA2="Не заостряют на этом внимания – такие ситуации случаются и потом сходят на нет",
DA2="Всё как обычно, отдыхают",
DA2="С переменами не спешат,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коллективе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calculatedColumnFormula>
    </tableColumn>
    <tableColumn id="184" name="Ключ 2-26" dataDxfId="98">
      <calculatedColumnFormula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DB2="Относится к компетенции администрации школы",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призывает поучаствовать вышестоящее руководство",
DB2="Образцовая самодисциплина и следование правилам",
DB2="Стараются убедить этих учителей,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администрации",
DB2="Как к проблеме, которая должна решаться руководством",
DB2="Задания, которые сам (-а) считаю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школьной администрации",
DB2="В школе чётко соблюдаются правила и всегда понятно, что от тебя требуется",
DB2="Обращаются к руководителю",
DB2="Руководство школы самостоятельно решает, какие кружки и секции открыть. Возможно, на это влияют и вышестоящие органы",
DB2="Ставят двойку и сообщают родителям",
DB2="Принимают меры административного характера",
DB2="Делают то, что попросят педагоги или администрация",
DB2="Администрация решает, как это лучше сделать",
DB2="Сообщать руководству школы",
),"1",
IF(OR(DB2="Традиции, сложившиеся обычаи",
DB2="У нас осторожно относятся к любым изменениям, главное – спокойствие и постоянство",
DB2="Это обычное дело, учителя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у нас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все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нашей школе",
DB2="Не заостряют на этом внимания – такие ситуации случаются и потом сходят на нет",
DB2="Всё как обычно, отдыхают",
DB2="С переменами не спешат,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коллективе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calculatedColumnFormula>
    </tableColumn>
    <tableColumn id="195" name="Ключ 2-27" dataDxfId="97">
      <calculatedColumnFormula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DC2="Относится к компетенции администрации школы",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призывает поучаствовать вышестоящее руководство",
DC2="Образцовая самодисциплина и следование правилам",
DC2="Стараются убедить этих учителей,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администрации",
DC2="Как к проблеме, которая должна решаться руководством",
DC2="Задания, которые сам (-а) считаю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школьной администрации",
DC2="В школе чётко соблюдаются правила и всегда понятно, что от тебя требуется",
DC2="Обращаются к руководителю",
DC2="Руководство школы самостоятельно решает, какие кружки и секции открыть. Возможно, на это влияют и вышестоящие органы",
DC2="Ставят двойку и сообщают родителям",
DC2="Принимают меры административного характера",
DC2="Делают то, что попросят педагоги или администрация",
DC2="Администрация решает, как это лучше сделать",
DC2="Сообщать руководству школы",
),"1",
IF(OR(DC2="Традиции, сложившиеся обычаи",
DC2="У нас осторожно относятся к любым изменениям, главное – спокойствие и постоянство",
DC2="Это обычное дело, учителя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коллективе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calculatedColumnFormula>
    </tableColumn>
    <tableColumn id="198" name="Административный тип – 2" dataDxfId="96">
      <calculatedColumnFormula>COUNTIF(Таблица1[[#This Row],[Ключ 2-1]:[Ключ 2-27]],"Административный тип")</calculatedColumnFormula>
    </tableColumn>
    <tableColumn id="199" name="Традиционалистский тип – 2" dataDxfId="95">
      <calculatedColumnFormula>COUNTIF(Таблица1[[#This Row],[Ключ 2-1]:[Ключ 2-27]],"Традиционалистский тип")</calculatedColumnFormula>
    </tableColumn>
    <tableColumn id="196" name="Коллективистский тип – 2" dataDxfId="94">
      <calculatedColumnFormula>COUNTIF(Таблица1[[#This Row],[Ключ 2-1]:[Ключ 2-27]],"Коллективистский тип")</calculatedColumnFormula>
    </tableColumn>
    <tableColumn id="197" name="Индивидуалистический тип – 2" dataDxfId="93">
      <calculatedColumnFormula>COUNTIF(Таблица1[[#This Row],[Ключ 2-1]:[Ключ 2-27]],"Индивидуалистический тип")</calculatedColumnFormula>
    </tableColumn>
    <tableColumn id="180" name="Выбор: Административный тип – 2" dataDxfId="92">
      <calculatedColumnFormula>COUNTIF(Таблица1[[#This Row],[Ключ 2-1]],"Административный тип")+COUNTIF(Таблица1[[#This Row],[Ключ 2-4]],"Административный тип")+COUNTIF(Таблица1[[#This Row],[Ключ 2-7]],"Административный тип")+COUNTIF(Таблица1[[#This Row],[Ключ 2-10]],"Административный тип")+COUNTIF(Таблица1[[#This Row],[Ключ 2-13]],"Административный тип")+COUNTIF(Таблица1[[#This Row],[Ключ 2-16]],"Административный тип")+COUNTIF(Таблица1[[#This Row],[Ключ 2-19]],"Административный тип")+COUNTIF(Таблица1[[#This Row],[Ключ 2-22]],"Административный тип")+COUNTIF(Таблица1[[#This Row],[Ключ 2-25]],"Административный тип")</calculatedColumnFormula>
    </tableColumn>
    <tableColumn id="214" name="Выбор: Традиционалистский тип – 2" dataDxfId="91">
      <calculatedColumnFormula>COUNTIF(Таблица1[[#This Row],[Ключ 2-1]],"Традиционалистский тип")+COUNTIF(Таблица1[[#This Row],[Ключ 2-4]],"Традиционалистский тип")+COUNTIF(Таблица1[[#This Row],[Ключ 2-7]],"Традиционалистский тип")+COUNTIF(Таблица1[[#This Row],[Ключ 2-10]],"Традиционалистский тип")+COUNTIF(Таблица1[[#This Row],[Ключ 2-13]],"Традиционалистский тип")+COUNTIF(Таблица1[[#This Row],[Ключ 2-16]],"Традиционалистский тип")+COUNTIF(Таблица1[[#This Row],[Ключ 2-19]],"Традиционалистский тип")+COUNTIF(Таблица1[[#This Row],[Ключ 2-22]],"Традиционалистский тип")+COUNTIF(Таблица1[[#This Row],[Ключ 2-25]],"Традиционалистский тип")</calculatedColumnFormula>
    </tableColumn>
    <tableColumn id="215" name="Выбор: Коллективистский тип – 2" dataDxfId="90">
      <calculatedColumnFormula>COUNTIF(Таблица1[[#This Row],[Ключ 2-1]],"Коллективистский тип")+COUNTIF(Таблица1[[#This Row],[Ключ 2-4]],"Коллективистский тип")+COUNTIF(Таблица1[[#This Row],[Ключ 2-7]],"Коллективистский тип")+COUNTIF(Таблица1[[#This Row],[Ключ 2-10]],"Коллективистский тип")+COUNTIF(Таблица1[[#This Row],[Ключ 2-13]],"Коллективистский тип")+COUNTIF(Таблица1[[#This Row],[Ключ 2-16]],"Коллективистский тип")+COUNTIF(Таблица1[[#This Row],[Ключ 2-19]],"Коллективистский тип")+COUNTIF(Таблица1[[#This Row],[Ключ 2-22]],"Коллективистский тип")+COUNTIF(Таблица1[[#This Row],[Ключ 2-25]],"Коллективистский тип")</calculatedColumnFormula>
    </tableColumn>
    <tableColumn id="216" name="Выбор: Индивидуалистический тип – 2" dataDxfId="89">
      <calculatedColumnFormula>COUNTIF(Таблица1[[#This Row],[Ключ 2-1]],"Индивидуалистический тип")+COUNTIF(Таблица1[[#This Row],[Ключ 2-4]],"Индивидуалистический тип")+COUNTIF(Таблица1[[#This Row],[Ключ 2-7]],"Индивидуалистический тип")+COUNTIF(Таблица1[[#This Row],[Ключ 2-10]],"Индивидуалистический тип")+COUNTIF(Таблица1[[#This Row],[Ключ 2-13]],"Индивидуалистический тип")+COUNTIF(Таблица1[[#This Row],[Ключ 2-16]],"Индивидуалистический тип")+COUNTIF(Таблица1[[#This Row],[Ключ 2-19]],"Индивидуалистический тип")+COUNTIF(Таблица1[[#This Row],[Ключ 2-22]],"Индивидуалистический тип")+COUNTIF(Таблица1[[#This Row],[Ключ 2-25]],"Индивидуалистический тип")</calculatedColumnFormula>
    </tableColumn>
    <tableColumn id="217" name="Достижение: Административный тип – 2" dataDxfId="88">
      <calculatedColumnFormula>COUNTIF(Таблица1[[#This Row],[Ключ 2-2]],"Административный тип")+COUNTIF(Таблица1[[#This Row],[Ключ 2-5]],"Административный тип")+COUNTIF(Таблица1[[#This Row],[Ключ 2-8]],"Административный тип")+COUNTIF(Таблица1[[#This Row],[Ключ 2-11]],"Административный тип")+COUNTIF(Таблица1[[#This Row],[Ключ 2-14]],"Административный тип")+COUNTIF(Таблица1[[#This Row],[Ключ 2-17]],"Административный тип")+COUNTIF(Таблица1[[#This Row],[Ключ 2-20]],"Административный тип")+COUNTIF(Таблица1[[#This Row],[Ключ 2-23]],"Административный тип")+COUNTIF(Таблица1[[#This Row],[Ключ 2-26]],"Административный тип")</calculatedColumnFormula>
    </tableColumn>
    <tableColumn id="218" name="Достижение: Традиционалистский тип – 2" dataDxfId="87">
      <calculatedColumnFormula>COUNTIF(Таблица1[[#This Row],[Ключ 2-2]],"Традиционалистский тип")+COUNTIF(Таблица1[[#This Row],[Ключ 2-5]],"Традиционалистский тип")+COUNTIF(Таблица1[[#This Row],[Ключ 2-8]],"Традиционалистский тип")+COUNTIF(Таблица1[[#This Row],[Ключ 2-11]],"Традиционалистский тип")+COUNTIF(Таблица1[[#This Row],[Ключ 2-14]],"Традиционалистский тип")+COUNTIF(Таблица1[[#This Row],[Ключ 2-17]],"Традиционалистский тип")+COUNTIF(Таблица1[[#This Row],[Ключ 2-20]],"Традиционалистский тип")+COUNTIF(Таблица1[[#This Row],[Ключ 2-23]],"Традиционалистский тип")+COUNTIF(Таблица1[[#This Row],[Ключ 2-26]],"Традиционалистский тип")</calculatedColumnFormula>
    </tableColumn>
    <tableColumn id="219" name="Достижение: Коллективистский тип – 2" dataDxfId="86">
      <calculatedColumnFormula>COUNTIF(Таблица1[[#This Row],[Ключ 2-2]],"Коллективистский тип")+COUNTIF(Таблица1[[#This Row],[Ключ 2-5]],"Коллективистский тип")+COUNTIF(Таблица1[[#This Row],[Ключ 2-8]],"Коллективистский тип")+COUNTIF(Таблица1[[#This Row],[Ключ 2-11]],"Коллективистский тип")+COUNTIF(Таблица1[[#This Row],[Ключ 2-14]],"Коллективистский тип")+COUNTIF(Таблица1[[#This Row],[Ключ 2-17]],"Коллективистский тип")+COUNTIF(Таблица1[[#This Row],[Ключ 2-20]],"Коллективистский тип")+COUNTIF(Таблица1[[#This Row],[Ключ 2-23]],"Коллективистский тип")+COUNTIF(Таблица1[[#This Row],[Ключ 2-26]],"Коллективистский тип")</calculatedColumnFormula>
    </tableColumn>
    <tableColumn id="220" name="Достижение: Индивидуалистический тип – 2" dataDxfId="85">
      <calculatedColumnFormula>COUNTIF(Таблица1[[#This Row],[Ключ 2-2]],"Индивидуалистический тип")+COUNTIF(Таблица1[[#This Row],[Ключ 2-5]],"Индивидуалистический тип")+COUNTIF(Таблица1[[#This Row],[Ключ 2-8]],"Индивидуалистический тип")+COUNTIF(Таблица1[[#This Row],[Ключ 2-11]],"Индивидуалистический тип")+COUNTIF(Таблица1[[#This Row],[Ключ 2-14]],"Индивидуалистический тип")+COUNTIF(Таблица1[[#This Row],[Ключ 2-17]],"Индивидуалистический тип")+COUNTIF(Таблица1[[#This Row],[Ключ 2-20]],"Индивидуалистический тип")+COUNTIF(Таблица1[[#This Row],[Ключ 2-23]],"Индивидуалистический тип")+COUNTIF(Таблица1[[#This Row],[Ключ 2-26]],"Индивидуалистический тип")</calculatedColumnFormula>
    </tableColumn>
    <tableColumn id="221" name="Жизнестойкость: Административный тип – 2" dataDxfId="84">
      <calculatedColumnFormula>COUNTIF(Таблица1[[#This Row],[Ключ 2-3]],"Административный тип")+COUNTIF(Таблица1[[#This Row],[Ключ 2-6]],"Административный тип")+COUNTIF(Таблица1[[#This Row],[Ключ 2-9]],"Административный тип")+COUNTIF(Таблица1[[#This Row],[Ключ 2-12]],"Административный тип")+COUNTIF(Таблица1[[#This Row],[Ключ 2-15]],"Административный тип")+COUNTIF(Таблица1[[#This Row],[Ключ 2-18]],"Административный тип")+COUNTIF(Таблица1[[#This Row],[Ключ 2-21]],"Административный тип")+COUNTIF(Таблица1[[#This Row],[Ключ 2-24]],"Административный тип")+COUNTIF(Таблица1[[#This Row],[Ключ 2-27]],"Административный тип")</calculatedColumnFormula>
    </tableColumn>
    <tableColumn id="222" name="Жизнестойкость: Традиционалистский тип – 2" dataDxfId="83">
      <calculatedColumnFormula>COUNTIF(Таблица1[[#This Row],[Ключ 2-3]],"Традиционалистский тип")+COUNTIF(Таблица1[[#This Row],[Ключ 2-6]],"Традиционалистский тип")+COUNTIF(Таблица1[[#This Row],[Ключ 2-9]],"Традиционалистский тип")+COUNTIF(Таблица1[[#This Row],[Ключ 2-12]],"Традиционалистский тип")+COUNTIF(Таблица1[[#This Row],[Ключ 2-15]],"Традиционалистский тип")+COUNTIF(Таблица1[[#This Row],[Ключ 2-18]],"Традиционалистский тип")+COUNTIF(Таблица1[[#This Row],[Ключ 2-21]],"Традиционалистский тип")+COUNTIF(Таблица1[[#This Row],[Ключ 2-24]],"Традиционалистский тип")+COUNTIF(Таблица1[[#This Row],[Ключ 2-27]],"Традиционалистский тип")</calculatedColumnFormula>
    </tableColumn>
    <tableColumn id="223" name="Жизнестойкость: Коллективистский тип – 2" dataDxfId="82">
      <calculatedColumnFormula>COUNTIF(Таблица1[[#This Row],[Ключ 2-3]],"Коллективистский тип")+COUNTIF(Таблица1[[#This Row],[Ключ 2-6]],"Коллективистский тип")+COUNTIF(Таблица1[[#This Row],[Ключ 2-9]],"Коллективистский тип")+COUNTIF(Таблица1[[#This Row],[Ключ 2-12]],"Коллективистский тип")+COUNTIF(Таблица1[[#This Row],[Ключ 2-15]],"Коллективистский тип")+COUNTIF(Таблица1[[#This Row],[Ключ 2-18]],"Коллективистский тип")+COUNTIF(Таблица1[[#This Row],[Ключ 2-21]],"Коллективистский тип")+COUNTIF(Таблица1[[#This Row],[Ключ 2-24]],"Коллективистский тип")+COUNTIF(Таблица1[[#This Row],[Ключ 2-27]],"Коллективистский тип")</calculatedColumnFormula>
    </tableColumn>
    <tableColumn id="224" name="Жизнестойкость: Индивидуалистический тип – 2" dataDxfId="81">
      <calculatedColumnFormula>COUNTIF(Таблица1[[#This Row],[Ключ 2-3]],"Индивидуалистический тип")+COUNTIF(Таблица1[[#This Row],[Ключ 2-6]],"Индивидуалистический тип")+COUNTIF(Таблица1[[#This Row],[Ключ 2-9]],"Индивидуалистический тип")+COUNTIF(Таблица1[[#This Row],[Ключ 2-12]],"Индивидуалистический тип")+COUNTIF(Таблица1[[#This Row],[Ключ 2-15]],"Индивидуалистический тип")+COUNTIF(Таблица1[[#This Row],[Ключ 2-18]],"Индивидуалистический тип")+COUNTIF(Таблица1[[#This Row],[Ключ 2-21]],"Индивидуалистический тип")+COUNTIF(Таблица1[[#This Row],[Ключ 2-24]],"Индивидуалистический тип")+COUNTIF(Таблица1[[#This Row],[Ключ 2-27]],"Индивидуалистический тип")</calculatedColumnFormula>
    </tableColumn>
    <tableColumn id="65" name="Школьная культура (НАСТ.) — Семейная" dataDxfId="80"/>
    <tableColumn id="66" name="Школьная культура (НАСТ.) — Инновационная" dataDxfId="79"/>
    <tableColumn id="67" name="Школьная культура (НАСТ.) — Результативная" dataDxfId="78"/>
    <tableColumn id="68" name="Школьная культура (НАСТ.) — Ролевая" dataDxfId="77"/>
    <tableColumn id="69" name="Школьная культура (БУД.) — Семейная" dataDxfId="76"/>
    <tableColumn id="70" name="Школьная культура (БУД.) — Инновационная" dataDxfId="75"/>
    <tableColumn id="71" name="Школьная культура (БУД.) — Результативная" dataDxfId="74"/>
    <tableColumn id="72" name="Школьная культура (БУД.) — Ролевая" dataDxfId="73"/>
    <tableColumn id="73" name="Стиль лидерства (НАСТ.) — Семейная" dataDxfId="72"/>
    <tableColumn id="74" name="Стиль лидерства (НАСТ.) — Инновационная" dataDxfId="71"/>
    <tableColumn id="75" name="Стиль лидерства (НАСТ.) — Результативная" dataDxfId="70"/>
    <tableColumn id="76" name="Стиль лидерства (НАСТ.) — Ролевая" dataDxfId="69"/>
    <tableColumn id="77" name="Стиль лидерства (БУД.) — Семейная" dataDxfId="68"/>
    <tableColumn id="78" name="Стиль лидерства (БУД.) — Инновационная" dataDxfId="67"/>
    <tableColumn id="79" name="Стиль лидерства (БУД.) — Результативная" dataDxfId="66"/>
    <tableColumn id="80" name="Стиль лидерства (БУД.) — Ролевая" dataDxfId="65"/>
    <tableColumn id="81" name="Управление (НАСТ.) — Семейная" dataDxfId="64"/>
    <tableColumn id="82" name="Управление (НАСТ.) — Инновационная" dataDxfId="63"/>
    <tableColumn id="83" name="Управление (НАСТ.) — Результативная" dataDxfId="62"/>
    <tableColumn id="84" name="Управление (НАСТ.) — Ролевая" dataDxfId="61"/>
    <tableColumn id="85" name="Управление (БУД.) — Семейная" dataDxfId="60"/>
    <tableColumn id="86" name="Управление (БУД.) — Инновационная" dataDxfId="59"/>
    <tableColumn id="87" name="Управление (БУД.) — Результативная" dataDxfId="58"/>
    <tableColumn id="88" name="Управление (БУД.) — Ролевая" dataDxfId="57"/>
    <tableColumn id="89" name="Связующие механизмы (НАСТ.) — Семейная" dataDxfId="56"/>
    <tableColumn id="90" name="Связующие механизмы (НАСТ.) — Инновационная" dataDxfId="55"/>
    <tableColumn id="91" name="Связующие механизмы (НАСТ.) — Результативная" dataDxfId="54"/>
    <tableColumn id="92" name="Связующие механизмы (НАСТ.) — Ролевая" dataDxfId="53"/>
    <tableColumn id="93" name="Связующие механизмы (БУД.) — Семейная" dataDxfId="52"/>
    <tableColumn id="94" name="Связующие механизмы (БУД.) — Инновационная" dataDxfId="51"/>
    <tableColumn id="95" name="Связующие механизмы (БУД.) — Результативная" dataDxfId="50"/>
    <tableColumn id="96" name="Связующие механизмы (БУД.) — Ролевая" dataDxfId="49"/>
    <tableColumn id="97" name="Стратегические цели (НАСТ.) — Семейная" dataDxfId="48"/>
    <tableColumn id="98" name="Стратегические цели (НАСТ.) — Инновационная" dataDxfId="47"/>
    <tableColumn id="99" name="Стратегические цели (НАСТ.) — Результативная" dataDxfId="46"/>
    <tableColumn id="100" name="Стратегические цели (НАСТ.) — Ролевая" dataDxfId="45"/>
    <tableColumn id="101" name="Стратегические цели (БУД.) — Семейная" dataDxfId="44"/>
    <tableColumn id="102" name="Стратегические цели (БУД.) — Инновационная" dataDxfId="43"/>
    <tableColumn id="103" name="Стратегические цели (БУД.) — Результативная" dataDxfId="42"/>
    <tableColumn id="104" name="Стратегические цели (БУД.) — Ролевая" dataDxfId="41"/>
    <tableColumn id="105" name="Критерии успеха (НАСТ.) — Семейная" dataDxfId="40"/>
    <tableColumn id="106" name="Критерии успеха (НАСТ.) — Инновационная" dataDxfId="39"/>
    <tableColumn id="107" name="Критерии успеха (НАСТ.) — Результативная" dataDxfId="38"/>
    <tableColumn id="108" name="Критерии успеха (НАСТ.) — Ролевая" dataDxfId="37"/>
    <tableColumn id="109" name="Критерии успеха (БУД.) — Семейная" dataDxfId="36"/>
    <tableColumn id="110" name="Критерии успеха (БУД.) — Инновационная" dataDxfId="35"/>
    <tableColumn id="111" name="Критерии успеха (БУД.) — Результативная" dataDxfId="34"/>
    <tableColumn id="112" name="Критерии успеха (БУД.) — Ролевая" dataDxfId="33"/>
    <tableColumn id="124" name="Семейная (НАСТ.)" dataDxfId="32">
      <calculatedColumnFormula>AVERAGE(EU2,FC2,FK2,FS2,GA2,GI2)</calculatedColumnFormula>
    </tableColumn>
    <tableColumn id="126" name="Инновационная (НАСТ.)" dataDxfId="31">
      <calculatedColumnFormula>AVERAGE(EV2,FD2,FL2,FT2,GB2,GJ2)</calculatedColumnFormula>
    </tableColumn>
    <tableColumn id="186" name="Результативная (НАСТ.)" dataDxfId="30">
      <calculatedColumnFormula>AVERAGE(EW2,FE2,FM2,FU2,GC2,GK2)</calculatedColumnFormula>
    </tableColumn>
    <tableColumn id="187" name="Ролевая (НАСТ.)" dataDxfId="29">
      <calculatedColumnFormula>AVERAGE(EX2,FF2,FN2,FV2,GD2,GL2)</calculatedColumnFormula>
    </tableColumn>
    <tableColumn id="188" name="Семейная (БУД.)" dataDxfId="28">
      <calculatedColumnFormula>AVERAGE(EY2,FG2,FO2,FW2,GE2,GM2)</calculatedColumnFormula>
    </tableColumn>
    <tableColumn id="189" name="Инновационная (БУД.)" dataDxfId="27">
      <calculatedColumnFormula>AVERAGE(EZ2,FH2,FP2,FX2,GF2,GN2)</calculatedColumnFormula>
    </tableColumn>
    <tableColumn id="190" name="Результативная (БУД.)" dataDxfId="26">
      <calculatedColumnFormula>AVERAGE(FA2,FI2,FQ2,FY2,GG2,GO2)</calculatedColumnFormula>
    </tableColumn>
    <tableColumn id="191" name="Ролевая (БУД.)" dataDxfId="25">
      <calculatedColumnFormula>AVERAGE(FB2,FJ2,FR2,FZ2,GH2,GP2)</calculatedColumnFormula>
    </tableColumn>
    <tableColumn id="113" name="7. Ваш пол (Одиночный выбор)" dataDxfId="24"/>
    <tableColumn id="114" name="8. Сколько вам лет? (Одиночный выбор)" dataDxfId="23"/>
    <tableColumn id="115" name="9. Какой у вас педагогический стаж в целом? (Одиночный выбор)" dataDxfId="22"/>
    <tableColumn id="116" name="10. Как долго вы работаете в вашей школе? (Одиночный выбор)" dataDxfId="21"/>
    <tableColumn id="117" name="Классы: начальные"/>
    <tableColumn id="118" name="Классы: 5–6-е"/>
    <tableColumn id="119" name="Классы: 7-е"/>
    <tableColumn id="120" name="Классы: 8-е"/>
    <tableColumn id="121" name="Классы: 9-е"/>
    <tableColumn id="122" name="Классы: 10-е"/>
    <tableColumn id="123" name="Классы: 11-е"/>
    <tableColumn id="185" name="Не преподаю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ivotTable" Target="../pivotTables/pivotTable6.xml"/><Relationship Id="rId7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pivotTable" Target="../pivotTables/pivotTable9.xml"/><Relationship Id="rId5" Type="http://schemas.openxmlformats.org/officeDocument/2006/relationships/pivotTable" Target="../pivotTables/pivotTable8.xml"/><Relationship Id="rId4" Type="http://schemas.openxmlformats.org/officeDocument/2006/relationships/pivotTable" Target="../pivotTables/pivotTable7.xml"/><Relationship Id="rId9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5" Type="http://schemas.microsoft.com/office/2007/relationships/slicer" Target="../slicers/slicer3.x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9"/>
  <sheetViews>
    <sheetView zoomScale="85" zoomScaleNormal="85" workbookViewId="0">
      <selection activeCell="J2" sqref="J2"/>
    </sheetView>
  </sheetViews>
  <sheetFormatPr defaultRowHeight="15.75" x14ac:dyDescent="0.25"/>
  <cols>
    <col min="1" max="3" width="10.875" customWidth="1"/>
    <col min="4" max="5" width="10.875" hidden="1" customWidth="1"/>
    <col min="6" max="6" width="10.875" customWidth="1"/>
    <col min="7" max="9" width="10.875" hidden="1" customWidth="1"/>
    <col min="10" max="10" width="22.625" style="18" customWidth="1"/>
    <col min="11" max="11" width="11" customWidth="1"/>
    <col min="12" max="12" width="13.625" customWidth="1"/>
    <col min="13" max="13" width="14.125" customWidth="1"/>
    <col min="14" max="37" width="12.625" customWidth="1"/>
    <col min="38" max="64" width="12.625" style="5" customWidth="1"/>
    <col min="65" max="68" width="12.625" style="8" customWidth="1"/>
    <col min="69" max="72" width="14" style="14" customWidth="1"/>
    <col min="73" max="76" width="14" style="5" customWidth="1"/>
    <col min="77" max="80" width="14" style="14" customWidth="1"/>
    <col min="81" max="107" width="12.625" customWidth="1"/>
    <col min="108" max="134" width="12.625" style="8" customWidth="1"/>
    <col min="135" max="138" width="12.625" style="10" customWidth="1"/>
    <col min="139" max="142" width="12.625" style="14" customWidth="1"/>
    <col min="143" max="146" width="12.625" style="5" customWidth="1"/>
    <col min="147" max="150" width="12.625" style="14" customWidth="1"/>
    <col min="151" max="206" width="15.625" customWidth="1"/>
    <col min="207" max="218" width="10.625" customWidth="1"/>
  </cols>
  <sheetData>
    <row r="1" spans="1:218" x14ac:dyDescent="0.25">
      <c r="A1" t="s">
        <v>268</v>
      </c>
      <c r="B1" t="s">
        <v>269</v>
      </c>
      <c r="C1" t="s">
        <v>270</v>
      </c>
      <c r="D1" t="s">
        <v>271</v>
      </c>
      <c r="E1" t="s">
        <v>272</v>
      </c>
      <c r="F1" s="24" t="s">
        <v>456</v>
      </c>
      <c r="G1" t="s">
        <v>273</v>
      </c>
      <c r="H1" t="s">
        <v>274</v>
      </c>
      <c r="I1" t="s">
        <v>275</v>
      </c>
      <c r="J1" s="19" t="s">
        <v>0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19</v>
      </c>
      <c r="AD1" s="1" t="s">
        <v>20</v>
      </c>
      <c r="AE1" s="1" t="s">
        <v>21</v>
      </c>
      <c r="AF1" s="1" t="s">
        <v>22</v>
      </c>
      <c r="AG1" s="1" t="s">
        <v>23</v>
      </c>
      <c r="AH1" s="1" t="s">
        <v>24</v>
      </c>
      <c r="AI1" s="1" t="s">
        <v>25</v>
      </c>
      <c r="AJ1" s="1" t="s">
        <v>26</v>
      </c>
      <c r="AK1" s="1" t="s">
        <v>27</v>
      </c>
      <c r="AL1" s="4" t="s">
        <v>276</v>
      </c>
      <c r="AM1" s="4" t="s">
        <v>278</v>
      </c>
      <c r="AN1" s="4" t="s">
        <v>279</v>
      </c>
      <c r="AO1" s="4" t="s">
        <v>280</v>
      </c>
      <c r="AP1" s="4" t="s">
        <v>281</v>
      </c>
      <c r="AQ1" s="4" t="s">
        <v>282</v>
      </c>
      <c r="AR1" s="4" t="s">
        <v>283</v>
      </c>
      <c r="AS1" s="4" t="s">
        <v>284</v>
      </c>
      <c r="AT1" s="4" t="s">
        <v>285</v>
      </c>
      <c r="AU1" s="4" t="s">
        <v>286</v>
      </c>
      <c r="AV1" s="4" t="s">
        <v>287</v>
      </c>
      <c r="AW1" s="4" t="s">
        <v>288</v>
      </c>
      <c r="AX1" s="4" t="s">
        <v>289</v>
      </c>
      <c r="AY1" s="4" t="s">
        <v>290</v>
      </c>
      <c r="AZ1" s="4" t="s">
        <v>291</v>
      </c>
      <c r="BA1" s="4" t="s">
        <v>292</v>
      </c>
      <c r="BB1" s="4" t="s">
        <v>293</v>
      </c>
      <c r="BC1" s="4" t="s">
        <v>294</v>
      </c>
      <c r="BD1" s="4" t="s">
        <v>295</v>
      </c>
      <c r="BE1" s="4" t="s">
        <v>296</v>
      </c>
      <c r="BF1" s="4" t="s">
        <v>297</v>
      </c>
      <c r="BG1" s="4" t="s">
        <v>298</v>
      </c>
      <c r="BH1" s="4" t="s">
        <v>299</v>
      </c>
      <c r="BI1" s="4" t="s">
        <v>300</v>
      </c>
      <c r="BJ1" s="4" t="s">
        <v>301</v>
      </c>
      <c r="BK1" s="4" t="s">
        <v>302</v>
      </c>
      <c r="BL1" s="4" t="s">
        <v>329</v>
      </c>
      <c r="BM1" s="7" t="s">
        <v>346</v>
      </c>
      <c r="BN1" s="7" t="s">
        <v>347</v>
      </c>
      <c r="BO1" s="7" t="s">
        <v>348</v>
      </c>
      <c r="BP1" s="7" t="s">
        <v>349</v>
      </c>
      <c r="BQ1" s="15" t="s">
        <v>350</v>
      </c>
      <c r="BR1" s="15" t="s">
        <v>351</v>
      </c>
      <c r="BS1" s="15" t="s">
        <v>352</v>
      </c>
      <c r="BT1" s="15" t="s">
        <v>353</v>
      </c>
      <c r="BU1" s="4" t="s">
        <v>354</v>
      </c>
      <c r="BV1" s="4" t="s">
        <v>355</v>
      </c>
      <c r="BW1" s="4" t="s">
        <v>356</v>
      </c>
      <c r="BX1" s="4" t="s">
        <v>357</v>
      </c>
      <c r="BY1" s="15" t="s">
        <v>358</v>
      </c>
      <c r="BZ1" s="15" t="s">
        <v>359</v>
      </c>
      <c r="CA1" s="15" t="s">
        <v>360</v>
      </c>
      <c r="CB1" s="15" t="s">
        <v>361</v>
      </c>
      <c r="CC1" s="1" t="s">
        <v>28</v>
      </c>
      <c r="CD1" s="1" t="s">
        <v>29</v>
      </c>
      <c r="CE1" s="1" t="s">
        <v>30</v>
      </c>
      <c r="CF1" s="1" t="s">
        <v>31</v>
      </c>
      <c r="CG1" s="1" t="s">
        <v>32</v>
      </c>
      <c r="CH1" s="1" t="s">
        <v>33</v>
      </c>
      <c r="CI1" s="1" t="s">
        <v>34</v>
      </c>
      <c r="CJ1" s="1" t="s">
        <v>35</v>
      </c>
      <c r="CK1" s="1" t="s">
        <v>36</v>
      </c>
      <c r="CL1" s="1" t="s">
        <v>37</v>
      </c>
      <c r="CM1" s="1" t="s">
        <v>38</v>
      </c>
      <c r="CN1" s="1" t="s">
        <v>39</v>
      </c>
      <c r="CO1" s="1" t="s">
        <v>40</v>
      </c>
      <c r="CP1" s="1" t="s">
        <v>41</v>
      </c>
      <c r="CQ1" s="1" t="s">
        <v>42</v>
      </c>
      <c r="CR1" s="1" t="s">
        <v>43</v>
      </c>
      <c r="CS1" s="1" t="s">
        <v>44</v>
      </c>
      <c r="CT1" s="1" t="s">
        <v>45</v>
      </c>
      <c r="CU1" s="1" t="s">
        <v>46</v>
      </c>
      <c r="CV1" s="1" t="s">
        <v>47</v>
      </c>
      <c r="CW1" s="1" t="s">
        <v>48</v>
      </c>
      <c r="CX1" s="1" t="s">
        <v>49</v>
      </c>
      <c r="CY1" s="1" t="s">
        <v>50</v>
      </c>
      <c r="CZ1" s="1" t="s">
        <v>51</v>
      </c>
      <c r="DA1" s="1" t="s">
        <v>52</v>
      </c>
      <c r="DB1" s="1" t="s">
        <v>53</v>
      </c>
      <c r="DC1" s="1" t="s">
        <v>54</v>
      </c>
      <c r="DD1" s="7" t="s">
        <v>277</v>
      </c>
      <c r="DE1" s="7" t="s">
        <v>304</v>
      </c>
      <c r="DF1" s="7" t="s">
        <v>305</v>
      </c>
      <c r="DG1" s="7" t="s">
        <v>306</v>
      </c>
      <c r="DH1" s="7" t="s">
        <v>307</v>
      </c>
      <c r="DI1" s="7" t="s">
        <v>308</v>
      </c>
      <c r="DJ1" s="7" t="s">
        <v>309</v>
      </c>
      <c r="DK1" s="7" t="s">
        <v>310</v>
      </c>
      <c r="DL1" s="7" t="s">
        <v>311</v>
      </c>
      <c r="DM1" s="7" t="s">
        <v>312</v>
      </c>
      <c r="DN1" s="7" t="s">
        <v>313</v>
      </c>
      <c r="DO1" s="7" t="s">
        <v>303</v>
      </c>
      <c r="DP1" s="7" t="s">
        <v>314</v>
      </c>
      <c r="DQ1" s="7" t="s">
        <v>315</v>
      </c>
      <c r="DR1" s="7" t="s">
        <v>316</v>
      </c>
      <c r="DS1" s="7" t="s">
        <v>317</v>
      </c>
      <c r="DT1" s="7" t="s">
        <v>318</v>
      </c>
      <c r="DU1" s="7" t="s">
        <v>319</v>
      </c>
      <c r="DV1" s="7" t="s">
        <v>320</v>
      </c>
      <c r="DW1" s="7" t="s">
        <v>321</v>
      </c>
      <c r="DX1" s="7" t="s">
        <v>322</v>
      </c>
      <c r="DY1" s="7" t="s">
        <v>323</v>
      </c>
      <c r="DZ1" s="7" t="s">
        <v>324</v>
      </c>
      <c r="EA1" s="7" t="s">
        <v>325</v>
      </c>
      <c r="EB1" s="7" t="s">
        <v>326</v>
      </c>
      <c r="EC1" s="7" t="s">
        <v>327</v>
      </c>
      <c r="ED1" s="7" t="s">
        <v>328</v>
      </c>
      <c r="EE1" s="9" t="s">
        <v>362</v>
      </c>
      <c r="EF1" s="9" t="s">
        <v>363</v>
      </c>
      <c r="EG1" s="9" t="s">
        <v>364</v>
      </c>
      <c r="EH1" s="9" t="s">
        <v>365</v>
      </c>
      <c r="EI1" s="15" t="s">
        <v>366</v>
      </c>
      <c r="EJ1" s="15" t="s">
        <v>367</v>
      </c>
      <c r="EK1" s="15" t="s">
        <v>368</v>
      </c>
      <c r="EL1" s="15" t="s">
        <v>369</v>
      </c>
      <c r="EM1" s="4" t="s">
        <v>370</v>
      </c>
      <c r="EN1" s="4" t="s">
        <v>371</v>
      </c>
      <c r="EO1" s="4" t="s">
        <v>372</v>
      </c>
      <c r="EP1" s="4" t="s">
        <v>373</v>
      </c>
      <c r="EQ1" s="15" t="s">
        <v>374</v>
      </c>
      <c r="ER1" s="15" t="s">
        <v>375</v>
      </c>
      <c r="ES1" s="15" t="s">
        <v>376</v>
      </c>
      <c r="ET1" s="15" t="s">
        <v>377</v>
      </c>
      <c r="EU1" s="7" t="s">
        <v>378</v>
      </c>
      <c r="EV1" s="7" t="s">
        <v>379</v>
      </c>
      <c r="EW1" s="7" t="s">
        <v>380</v>
      </c>
      <c r="EX1" s="7" t="s">
        <v>381</v>
      </c>
      <c r="EY1" s="4" t="s">
        <v>382</v>
      </c>
      <c r="EZ1" s="4" t="s">
        <v>383</v>
      </c>
      <c r="FA1" s="4" t="s">
        <v>384</v>
      </c>
      <c r="FB1" s="4" t="s">
        <v>385</v>
      </c>
      <c r="FC1" s="7" t="s">
        <v>386</v>
      </c>
      <c r="FD1" s="7" t="s">
        <v>387</v>
      </c>
      <c r="FE1" s="7" t="s">
        <v>388</v>
      </c>
      <c r="FF1" s="7" t="s">
        <v>389</v>
      </c>
      <c r="FG1" s="4" t="s">
        <v>390</v>
      </c>
      <c r="FH1" s="4" t="s">
        <v>391</v>
      </c>
      <c r="FI1" s="4" t="s">
        <v>392</v>
      </c>
      <c r="FJ1" s="4" t="s">
        <v>393</v>
      </c>
      <c r="FK1" s="7" t="s">
        <v>394</v>
      </c>
      <c r="FL1" s="7" t="s">
        <v>395</v>
      </c>
      <c r="FM1" s="7" t="s">
        <v>396</v>
      </c>
      <c r="FN1" s="7" t="s">
        <v>397</v>
      </c>
      <c r="FO1" s="4" t="s">
        <v>398</v>
      </c>
      <c r="FP1" s="4" t="s">
        <v>399</v>
      </c>
      <c r="FQ1" s="4" t="s">
        <v>400</v>
      </c>
      <c r="FR1" s="4" t="s">
        <v>401</v>
      </c>
      <c r="FS1" s="7" t="s">
        <v>402</v>
      </c>
      <c r="FT1" s="7" t="s">
        <v>403</v>
      </c>
      <c r="FU1" s="7" t="s">
        <v>404</v>
      </c>
      <c r="FV1" s="7" t="s">
        <v>405</v>
      </c>
      <c r="FW1" s="4" t="s">
        <v>406</v>
      </c>
      <c r="FX1" s="4" t="s">
        <v>407</v>
      </c>
      <c r="FY1" s="4" t="s">
        <v>408</v>
      </c>
      <c r="FZ1" s="4" t="s">
        <v>409</v>
      </c>
      <c r="GA1" s="7" t="s">
        <v>410</v>
      </c>
      <c r="GB1" s="7" t="s">
        <v>411</v>
      </c>
      <c r="GC1" s="7" t="s">
        <v>412</v>
      </c>
      <c r="GD1" s="7" t="s">
        <v>413</v>
      </c>
      <c r="GE1" s="4" t="s">
        <v>414</v>
      </c>
      <c r="GF1" s="4" t="s">
        <v>415</v>
      </c>
      <c r="GG1" s="4" t="s">
        <v>416</v>
      </c>
      <c r="GH1" s="4" t="s">
        <v>417</v>
      </c>
      <c r="GI1" s="7" t="s">
        <v>418</v>
      </c>
      <c r="GJ1" s="7" t="s">
        <v>419</v>
      </c>
      <c r="GK1" s="7" t="s">
        <v>420</v>
      </c>
      <c r="GL1" s="7" t="s">
        <v>421</v>
      </c>
      <c r="GM1" s="4" t="s">
        <v>422</v>
      </c>
      <c r="GN1" s="4" t="s">
        <v>423</v>
      </c>
      <c r="GO1" s="4" t="s">
        <v>424</v>
      </c>
      <c r="GP1" s="4" t="s">
        <v>425</v>
      </c>
      <c r="GQ1" s="9" t="s">
        <v>426</v>
      </c>
      <c r="GR1" s="9" t="s">
        <v>427</v>
      </c>
      <c r="GS1" s="9" t="s">
        <v>428</v>
      </c>
      <c r="GT1" s="9" t="s">
        <v>429</v>
      </c>
      <c r="GU1" s="15" t="s">
        <v>430</v>
      </c>
      <c r="GV1" s="15" t="s">
        <v>431</v>
      </c>
      <c r="GW1" s="15" t="s">
        <v>432</v>
      </c>
      <c r="GX1" s="15" t="s">
        <v>433</v>
      </c>
      <c r="GY1" s="1" t="s">
        <v>55</v>
      </c>
      <c r="GZ1" s="1" t="s">
        <v>56</v>
      </c>
      <c r="HA1" s="1" t="s">
        <v>57</v>
      </c>
      <c r="HB1" s="1" t="s">
        <v>58</v>
      </c>
      <c r="HC1" s="1" t="s">
        <v>334</v>
      </c>
      <c r="HD1" s="12" t="s">
        <v>335</v>
      </c>
      <c r="HE1" s="12" t="s">
        <v>336</v>
      </c>
      <c r="HF1" s="12" t="s">
        <v>337</v>
      </c>
      <c r="HG1" s="12" t="s">
        <v>338</v>
      </c>
      <c r="HH1" s="12" t="s">
        <v>339</v>
      </c>
      <c r="HI1" s="12" t="s">
        <v>340</v>
      </c>
      <c r="HJ1" s="12" t="s">
        <v>341</v>
      </c>
    </row>
    <row r="2" spans="1:218" x14ac:dyDescent="0.25">
      <c r="A2" s="1">
        <v>67701174</v>
      </c>
      <c r="B2" s="1" t="s">
        <v>247</v>
      </c>
      <c r="C2" s="1" t="s">
        <v>248</v>
      </c>
      <c r="D2" s="1" t="s">
        <v>66</v>
      </c>
      <c r="E2" s="1" t="s">
        <v>66</v>
      </c>
      <c r="F2" s="23">
        <v>2</v>
      </c>
      <c r="G2" s="1" t="s">
        <v>249</v>
      </c>
      <c r="H2" s="1" t="s">
        <v>250</v>
      </c>
      <c r="J2" s="6" t="s">
        <v>241</v>
      </c>
      <c r="K2" s="1" t="s">
        <v>186</v>
      </c>
      <c r="L2" s="1" t="s">
        <v>164</v>
      </c>
      <c r="M2" s="1" t="s">
        <v>69</v>
      </c>
      <c r="N2" s="1" t="s">
        <v>235</v>
      </c>
      <c r="O2" s="1" t="s">
        <v>120</v>
      </c>
      <c r="P2" s="1" t="s">
        <v>121</v>
      </c>
      <c r="Q2" s="1" t="s">
        <v>226</v>
      </c>
      <c r="R2" s="1" t="s">
        <v>73</v>
      </c>
      <c r="S2" s="1" t="s">
        <v>219</v>
      </c>
      <c r="T2" s="1" t="s">
        <v>125</v>
      </c>
      <c r="U2" s="1" t="s">
        <v>75</v>
      </c>
      <c r="V2" s="1" t="s">
        <v>76</v>
      </c>
      <c r="W2" s="1" t="s">
        <v>77</v>
      </c>
      <c r="X2" s="1" t="s">
        <v>232</v>
      </c>
      <c r="Y2" s="1" t="s">
        <v>79</v>
      </c>
      <c r="Z2" s="1" t="s">
        <v>177</v>
      </c>
      <c r="AA2" s="1" t="s">
        <v>81</v>
      </c>
      <c r="AB2" s="1" t="s">
        <v>168</v>
      </c>
      <c r="AC2" s="1" t="s">
        <v>127</v>
      </c>
      <c r="AD2" s="1" t="s">
        <v>83</v>
      </c>
      <c r="AE2" s="1" t="s">
        <v>84</v>
      </c>
      <c r="AF2" s="1" t="s">
        <v>85</v>
      </c>
      <c r="AG2" s="1" t="s">
        <v>145</v>
      </c>
      <c r="AH2" s="1" t="s">
        <v>129</v>
      </c>
      <c r="AI2" s="1" t="s">
        <v>88</v>
      </c>
      <c r="AJ2" s="1" t="s">
        <v>201</v>
      </c>
      <c r="AK2" s="1" t="s">
        <v>179</v>
      </c>
      <c r="AL2" s="4" t="str">
        <f t="shared" ref="AL2:AL9" si="0"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дети выполняли мои требования",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сам учитель считает наиболее важными по данной теме",
K2="Если учитель сказал, то надо обязательно участвовать",
K2="Устанавливаться руководством школы",
K2="Объяснил (-а) бы, что на подобные события положено одеваться в соответствии со школьными правилами",
K2="Авторитетные и значимые люди – например,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обсуждать, этот вопрос должно решать школьное руководство",
K2="Получать высокие баллы на контрольных и экзаменах",
K2="Сообщить руководству о том, что этот ученик нуждается в помощи и поддержке",
K2="Решаю задачи, которые передо мной поставлены",
K2="Спрашиваю у руководства, как это лучше сделать",
K2="С руководителем или другим авторитетным человеком, который точно знает, как правильно поступить"),"1",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дети вели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он достойно выступит, им будут гордиться дома. Посоветую участвовать",
K2="Оставаться неизменными, ведь они проверены временем",
K2="Дал (-а) бы 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дети учились взаимодействовать",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можно обсудить с одноклассниками",
K2="Если кто-то еще из класса будет готовиться и участвовать, посоветую присоединиться",
K2="Приниматься решением всего школьного коллектива",
K2="Предложил (-а) бы обсудить в классе и решить, в чем лучше всего прийти",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другими людьми",
K2="Обсудить ситуацию в классе",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людьми)"),
"3","4")))</f>
        <v>4</v>
      </c>
      <c r="AM2" s="4" t="str">
        <f t="shared" ref="AM2:AM9" si="1"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L2="Чтобы дети выполняли мои требования",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сам учитель считает наиболее важными по данной теме",
L2="Если учитель сказал, то надо обязательно участвовать",
L2="Устанавливаться руководством школы",
L2="Объяснил (-а) бы, что на подобные события положено одеваться в соответствии со школьными правилами",
L2="Авторитетные и значимые люди – например, 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обсуждать, этот вопрос должно решать школьное руководство",
L2="Получать высокие баллы на контрольных и экзаменах",
L2="Сообщить руководству о том, что этот ученик нуждается в помощи и поддержке",
L2="Решаю задачи, которые передо мной поставлены",
L2="Спрашиваю у руководства, как это лучше сделать",
L2="С руководителем или другим авторитетным человеком, который точно знает, как правильно поступить"),"1",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L2="Чтобы дети вели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старшего поколения",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он достойно выступит, им будут гордиться дома. Посоветую участвовать",
L2="Оставаться неизменными, ведь они проверены временем",
L2="Дал (-а) бы конкретный совет, я старше, мне виднее",
L2="Никто, жизнь каждого человека предопределена свыше",
L2="Действую так же, как действовало старшее поколение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 близкими, которые хорошо меня знают и понимают, что можно предпринять"),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L2="Чтобы дети учились взаимодействовать",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можно обсудить с одноклассниками",
L2="Если кто-то еще из класса будет готовиться и участвовать, посоветую присоединиться",
L2="Приниматься решением всего школьного коллектива",
L2="Предложил (-а) бы обсудить в классе и решить, в чем лучше всего прийти",
L2="Коллектив – друзья, коллеги и/или др.",
L2="Иду в компанию к друзьям, знакомым или коллегам,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L2="Учиться общаться с другими людьми",
L2="Обсудить ситуацию в классе",
L2="Всегда по-разному, главное, чтобы в компании (друзей, близких, родных и т. д.)",
L2="Обсуждаю в коллективе",
L2="С друзьями или знакомыми (несколькими людьми)"),
"3","4")))</f>
        <v>4</v>
      </c>
      <c r="AN2" s="4" t="str">
        <f t="shared" ref="AN2:AN9" si="2"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M2="Чтобы дети выполняли мои требования",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сам учитель считает наиболее важными по данной теме",
M2="Если учитель сказал, то надо обязательно участвовать",
M2="Устанавливаться руководством школы",
M2="Объяснил (-а) бы, что на подобные события положено одеваться в соответствии со школьными правилами",
M2="Авторитетные и значимые люди – например, 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обсуждать, этот вопрос должно решать школьное руководство",
M2="Получать высокие баллы на контрольных и экзаменах",
M2="Сообщить руководству о том, что этот ученик нуждается в помощи и поддержке",
M2="Решаю задачи, которые передо мной поставлены",
M2="Спрашиваю у руководства, как это лучше сделать",
M2="С руководителем или другим авторитетным человеком, который точно знает, как правильно поступить"),"1",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M2="Чтобы дети вели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старшего поколения",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он достойно выступит, им будут гордиться дома. Посоветую участвовать",
M2="Оставаться неизменными, ведь они проверены временем",
M2="Дал (-а) бы конкретный совет, я старше, мне виднее",
M2="Никто, жизнь каждого человека предопределена свыше",
M2="Действую так же, как действовало старшее поколение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 близкими, которые хорошо меня знают и понимают, что можно предпринять"),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M2="Чтобы дети учились взаимодействовать",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можно обсудить с одноклассниками",
M2="Если кто-то еще из класса будет готовиться и участвовать, посоветую присоединиться",
M2="Приниматься решением всего школьного коллектива",
M2="Предложил (-а) бы обсудить в классе и решить, в чем лучше всего прийти",
M2="Коллектив – друзья, коллеги и/или др.",
M2="Иду в компанию к друзьям, знакомым или коллегам,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M2="Учиться общаться с другими людьми",
M2="Обсудить ситуацию в классе",
M2="Всегда по-разному, главное, чтобы в компании (друзей, близких, родных и т. д.)",
M2="Обсуждаю в коллективе",
M2="С друзьями или знакомыми (несколькими людьми)"),
"3","4")))</f>
        <v>3</v>
      </c>
      <c r="AO2" s="4" t="str">
        <f t="shared" ref="AO2:AO9" si="3"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N2="Чтобы дети выполняли мои требования",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сам учитель считает наиболее важными по данной теме",
N2="Если учитель сказал, то надо обязательно участвовать",
N2="Устанавливаться руководством школы",
N2="Объяснил (-а) бы, что на подобные события положено одеваться в соответствии со школьными правилами",
N2="Авторитетные и значимые люди – например, 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обсуждать, этот вопрос должно решать школьное руководство",
N2="Получать высокие баллы на контрольных и экзаменах",
N2="Сообщить руководству о том, что этот ученик нуждается в помощи и поддержке",
N2="Решаю задачи, которые передо мной поставлены",
N2="Спрашиваю у руководства, как это лучше сделать",
N2="С руководителем или другим авторитетным человеком, который точно знает, как правильно поступить"),"1",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N2="Чтобы дети вели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старшего поколения",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он достойно выступит, им будут гордиться дома. Посоветую участвовать",
N2="Оставаться неизменными, ведь они проверены временем",
N2="Дал (-а) бы конкретный совет, я старше, мне виднее",
N2="Никто, жизнь каждого человека предопределена свыше",
N2="Действую так же, как действовало старшее поколение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 близкими, которые хорошо меня знают и понимают, что можно предпринять"),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N2="Чтобы дети учились взаимодействовать",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можно обсудить с одноклассниками",
N2="Если кто-то еще из класса будет готовиться и участвовать, посоветую присоединиться",
N2="Приниматься решением всего школьного коллектива",
N2="Предложил (-а) бы обсудить в классе и решить, в чем лучше всего прийти",
N2="Коллектив – друзья, коллеги и/или др.",
N2="Иду в компанию к друзьям, знакомым или коллегам,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N2="Учиться общаться с другими людьми",
N2="Обсудить ситуацию в классе",
N2="Всегда по-разному, главное, чтобы в компании (друзей, близких, родных и т. д.)",
N2="Обсуждаю в коллективе",
N2="С друзьями или знакомыми (несколькими людьми)"),
"3","4")))</f>
        <v>4</v>
      </c>
      <c r="AP2" s="4" t="str">
        <f t="shared" ref="AP2:AP9" si="4"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O2="Чтобы дети выполняли мои требования",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сам учитель считает наиболее важными по данной теме",
O2="Если учитель сказал, то надо обязательно участвовать",
O2="Устанавливаться руководством школы",
O2="Объяснил (-а) бы, что на подобные события положено одеваться в соответствии со школьными правилами",
O2="Авторитетные и значимые люди – например, 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обсуждать, этот вопрос должно решать школьное руководство",
O2="Получать высокие баллы на контрольных и экзаменах",
O2="Сообщить руководству о том, что этот ученик нуждается в помощи и поддержке",
O2="Решаю задачи, которые передо мной поставлены",
O2="Спрашиваю у руководства, как это лучше сделать",
O2="С руководителем или другим авторитетным человеком, который точно знает, как правильно поступить"),"1",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O2="Чтобы дети вели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старшего поколения",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он достойно выступит, им будут гордиться дома. Посоветую участвовать",
O2="Оставаться неизменными, ведь они проверены временем",
O2="Дал (-а) бы конкретный совет, я старше, мне виднее",
O2="Никто, жизнь каждого человека предопределена свыше",
O2="Действую так же, как действовало старшее поколение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 близкими, которые хорошо меня знают и понимают, что можно предпринять"),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O2="Чтобы дети учились взаимодействовать",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можно обсудить с одноклассниками",
O2="Если кто-то еще из класса будет готовиться и участвовать, посоветую присоединиться",
O2="Приниматься решением всего школьного коллектива",
O2="Предложил (-а) бы обсудить в классе и решить, в чем лучше всего прийти",
O2="Коллектив – друзья, коллеги и/или др.",
O2="Иду в компанию к друзьям, знакомым или коллегам,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O2="Учиться общаться с другими людьми",
O2="Обсудить ситуацию в классе",
O2="Всегда по-разному, главное, чтобы в компании (друзей, близких, родных и т. д.)",
O2="Обсуждаю в коллективе",
O2="С друзьями или знакомыми (несколькими людьми)"),
"3","4")))</f>
        <v>3</v>
      </c>
      <c r="AQ2" s="4" t="str">
        <f t="shared" ref="AQ2:AQ9" si="5"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дети выполняли мои требования",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сам учитель считает наиболее важными по данной теме",
P2="Если учитель сказал, то надо обязательно участвовать",
P2="Устанавливаться руководством школы",
P2="Объяснил (-а) бы, что на подобные события положено одеваться в соответствии со школьными правилами",
P2="Авторитетные и значимые люди – например,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обсуждать, этот вопрос должно решать школьное руководство",
P2="Получать высокие баллы на контрольных и экзаменах",
P2="Сообщить руководству о том, что этот ученик нуждается в помощи и поддержке",
P2="Решаю задачи, которые передо мной поставлены",
P2="Спрашиваю у руководства, как это лучше сделать",
P2="С руководителем или другим авторитетным человеком, который точно знает, как правильно поступить"),"1",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дети вели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он достойно выступит, им будут гордиться дома. Посоветую участвовать",
P2="Оставаться неизменными, ведь они проверены временем",
P2="Дал (-а) бы 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дети учились взаимодействовать",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можно обсудить с одноклассниками",
P2="Если кто-то еще из класса будет готовиться и участвовать, посоветую присоединиться",
P2="Приниматься решением всего школьного коллектива",
P2="Предложил (-а) бы обсудить в классе и решить, в чем лучше всего прийти",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другими людьми",
P2="Обсудить ситуацию в классе",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людьми)"),
"3","4")))</f>
        <v>4</v>
      </c>
      <c r="AR2" s="4" t="str">
        <f t="shared" ref="AR2:AR9" si="6"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дети выполняли мои требования",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сам учитель считает наиболее важными по данной теме",
Q2="Если учитель сказал, то надо обязательно участвовать",
Q2="Устанавливаться руководством школы",
Q2="Объяснил (-а) бы, что на подобные события положено одеваться в соответствии со школьными правилами",
Q2="Авторитетные и значимые люди – например,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обсуждать, этот вопрос должно решать школьное руководство",
Q2="Получать высокие баллы на контрольных и экзаменах",
Q2="Сообщить руководству о том, что этот ученик нуждается в помощи и поддержке",
Q2="Решаю задачи, которые передо мной поставлены",
Q2="Спрашиваю у руководства, как это лучше сделать",
Q2="С руководителем или другим авторитетным человеком, который точно знает, как правильно поступить"),"1",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дети вели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он достойно выступит, им будут гордиться дома. Посоветую участвовать",
Q2="Оставаться неизменными, ведь они проверены временем",
Q2="Дал (-а) бы 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дети учились взаимодействовать",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можно обсудить с одноклассниками",
Q2="Если кто-то еще из класса будет готовиться и участвовать, посоветую присоединиться",
Q2="Приниматься решением всего школьного коллектива",
Q2="Предложил (-а) бы обсудить в классе и решить, в чем лучше всего прийти",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другими людьми",
Q2="Обсудить ситуацию в классе",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людьми)"),
"3","4")))</f>
        <v>3</v>
      </c>
      <c r="AS2" s="4" t="str">
        <f t="shared" ref="AS2:AS9" si="7"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R2="Чтобы дети выполняли мои требования",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сам учитель считает наиболее важными по данной теме",
R2="Если учитель сказал, то надо обязательно участвовать",
R2="Устанавливаться руководством школы",
R2="Объяснил (-а) бы, что на подобные события положено одеваться в соответствии со школьными правилами",
R2="Авторитетные и значимые люди – например, 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обсуждать, этот вопрос должно решать школьное руководство",
R2="Получать высокие баллы на контрольных и экзаменах",
R2="Сообщить руководству о том, что этот ученик нуждается в помощи и поддержке",
R2="Решаю задачи, которые передо мной поставлены",
R2="Спрашиваю у руководства, как это лучше сделать",
R2="С руководителем или другим авторитетным человеком, который точно знает, как правильно поступить"),"1",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R2="Чтобы дети вели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старшего поколения",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он достойно выступит, им будут гордиться дома. Посоветую участвовать",
R2="Оставаться неизменными, ведь они проверены временем",
R2="Дал (-а) бы конкретный совет, я старше, мне виднее",
R2="Никто, жизнь каждого человека предопределена свыше",
R2="Действую так же, как действовало старшее поколение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 близкими, которые хорошо меня знают и понимают, что можно предпринять"),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R2="Чтобы дети учились взаимодействовать",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можно обсудить с одноклассниками",
R2="Если кто-то еще из класса будет готовиться и участвовать, посоветую присоединиться",
R2="Приниматься решением всего школьного коллектива",
R2="Предложил (-а) бы обсудить в классе и решить, в чем лучше всего прийти",
R2="Коллектив – друзья, коллеги и/или др.",
R2="Иду в компанию к друзьям, знакомым или коллегам,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R2="Учиться общаться с другими людьми",
R2="Обсудить ситуацию в классе",
R2="Всегда по-разному, главное, чтобы в компании (друзей, близких, родных и т. д.)",
R2="Обсуждаю в коллективе",
R2="С друзьями или знакомыми (несколькими людьми)"),
"3","4")))</f>
        <v>3</v>
      </c>
      <c r="AT2" s="4" t="str">
        <f t="shared" ref="AT2:AT9" si="8"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дети выполняли мои требования",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сам учитель считает наиболее важными по данной теме",
S2="Если учитель сказал, то надо обязательно участвовать",
S2="Устанавливаться руководством школы",
S2="Объяснил (-а) бы, что на подобные события положено одеваться в соответствии со школьными правилами",
S2="Авторитетные и значимые люди – например,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обсуждать, этот вопрос должно решать школьное руководство",
S2="Получать высокие баллы на контрольных и экзаменах",
S2="Сообщить руководству о том, что этот ученик нуждается в помощи и поддержке",
S2="Решаю задачи, которые передо мной поставлены",
S2="Спрашиваю у руководства, как это лучше сделать",
S2="С руководителем или другим авторитетным человеком, который точно знает, как правильно поступить"),"1",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дети вели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он достойно выступит, им будут гордиться дома. Посоветую участвовать",
S2="Оставаться неизменными, ведь они проверены временем",
S2="Дал (-а) бы 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дети учились взаимодействовать",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можно обсудить с одноклассниками",
S2="Если кто-то еще из класса будет готовиться и участвовать, посоветую присоединиться",
S2="Приниматься решением всего школьного коллектива",
S2="Предложил (-а) бы обсудить в классе и решить, в чем лучше всего прийти",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другими людьми",
S2="Обсудить ситуацию в классе",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людьми)"),
"3","4")))</f>
        <v>2</v>
      </c>
      <c r="AU2" s="4" t="str">
        <f t="shared" ref="AU2:AU9" si="9"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T2="Чтобы дети выполняли мои требования",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сам учитель считает наиболее важными по данной теме",
T2="Если учитель сказал, то надо обязательно участвовать",
T2="Устанавливаться руководством школы",
T2="Объяснил (-а) бы, что на подобные события положено одеваться в соответствии со школьными правилами",
T2="Авторитетные и значимые люди – например, 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обсуждать, этот вопрос должно решать школьное руководство",
T2="Получать высокие баллы на контрольных и экзаменах",
T2="Сообщить руководству о том, что этот ученик нуждается в помощи и поддержке",
T2="Решаю задачи, которые передо мной поставлены",
T2="Спрашиваю у руководства, как это лучше сделать",
T2="С руководителем или другим авторитетным человеком, который точно знает, как правильно поступить"),"1",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T2="Чтобы дети вели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старшего поколения",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он достойно выступит, им будут гордиться дома. Посоветую участвовать",
T2="Оставаться неизменными, ведь они проверены временем",
T2="Дал (-а) бы конкретный совет, я старше, мне виднее",
T2="Никто, жизнь каждого человека предопределена свыше",
T2="Действую так же, как действовало старшее поколение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 близкими, которые хорошо меня знают и понимают, что можно предпринять"),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T2="Чтобы дети учились взаимодействовать",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можно обсудить с одноклассниками",
T2="Если кто-то еще из класса будет готовиться и участвовать, посоветую присоединиться",
T2="Приниматься решением всего школьного коллектива",
T2="Предложил (-а) бы обсудить в классе и решить, в чем лучше всего прийти",
T2="Коллектив – друзья, коллеги и/или др.",
T2="Иду в компанию к друзьям, знакомым или коллегам,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T2="Учиться общаться с другими людьми",
T2="Обсудить ситуацию в классе",
T2="Всегда по-разному, главное, чтобы в компании (друзей, близких, родных и т. д.)",
T2="Обсуждаю в коллективе",
T2="С друзьями или знакомыми (несколькими людьми)"),
"3","4")))</f>
        <v>3</v>
      </c>
      <c r="AV2" s="4" t="str">
        <f t="shared" ref="AV2:AV9" si="10"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U2="Чтобы дети выполняли мои требования",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сам учитель считает наиболее важными по данной теме",
U2="Если учитель сказал, то надо обязательно участвовать",
U2="Устанавливаться руководством школы",
U2="Объяснил (-а) бы, что на подобные события положено одеваться в соответствии со школьными правилами",
U2="Авторитетные и значимые люди – например, 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обсуждать, этот вопрос должно решать школьное руководство",
U2="Получать высокие баллы на контрольных и экзаменах",
U2="Сообщить руководству о том, что этот ученик нуждается в помощи и поддержке",
U2="Решаю задачи, которые передо мной поставлены",
U2="Спрашиваю у руководства, как это лучше сделать",
U2="С руководителем или другим авторитетным человеком, который точно знает, как правильно поступить"),"1",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U2="Чтобы дети вели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старшего поколения",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он достойно выступит, им будут гордиться дома. Посоветую участвовать",
U2="Оставаться неизменными, ведь они проверены временем",
U2="Дал (-а) бы конкретный совет, я старше, мне виднее",
U2="Никто, жизнь каждого человека предопределена свыше",
U2="Действую так же, как действовало старшее поколение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 близкими, которые хорошо меня знают и понимают, что можно предпринять"),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U2="Чтобы дети учились взаимодействовать",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можно обсудить с одноклассниками",
U2="Если кто-то еще из класса будет готовиться и участвовать, посоветую присоединиться",
U2="Приниматься решением всего школьного коллектива",
U2="Предложил (-а) бы обсудить в классе и решить, в чем лучше всего прийти",
U2="Коллектив – друзья, коллеги и/или др.",
U2="Иду в компанию к друзьям, знакомым или коллегам,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U2="Учиться общаться с другими людьми",
U2="Обсудить ситуацию в классе",
U2="Всегда по-разному, главное, чтобы в компании (друзей, близких, родных и т. д.)",
U2="Обсуждаю в коллективе",
U2="С друзьями или знакомыми (несколькими людьми)"),
"3","4")))</f>
        <v>4</v>
      </c>
      <c r="AW2" s="4" t="str">
        <f t="shared" ref="AW2:AW9" si="11"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V2="Чтобы дети выполняли мои требования",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сам учитель считает наиболее важными по данной теме",
V2="Если учитель сказал, то надо обязательно участвовать",
V2="Устанавливаться руководством школы",
V2="Объяснил (-а) бы, что на подобные события положено одеваться в соответствии со школьными правилами",
V2="Авторитетные и значимые люди – например, 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обсуждать, этот вопрос должно решать школьное руководство",
V2="Получать высокие баллы на контрольных и экзаменах",
V2="Сообщить руководству о том, что этот ученик нуждается в помощи и поддержке",
V2="Решаю задачи, которые передо мной поставлены",
V2="Спрашиваю у руководства, как это лучше сделать",
V2="С руководителем или другим авторитетным человеком, который точно знает, как правильно поступить"),"1",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V2="Чтобы дети вели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старшего поколения",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он достойно выступит, им будут гордиться дома. Посоветую участвовать",
V2="Оставаться неизменными, ведь они проверены временем",
V2="Дал (-а) бы конкретный совет, я старше, мне виднее",
V2="Никто, жизнь каждого человека предопределена свыше",
V2="Действую так же, как действовало старшее поколение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 близкими, которые хорошо меня знают и понимают, что можно предпринять"),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V2="Чтобы дети учились взаимодействовать",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можно обсудить с одноклассниками",
V2="Если кто-то еще из класса будет готовиться и участвовать, посоветую присоединиться",
V2="Приниматься решением всего школьного коллектива",
V2="Предложил (-а) бы обсудить в классе и решить, в чем лучше всего прийти",
V2="Коллектив – друзья, коллеги и/или др.",
V2="Иду в компанию к друзьям, знакомым или коллегам,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V2="Учиться общаться с другими людьми",
V2="Обсудить ситуацию в классе",
V2="Всегда по-разному, главное, чтобы в компании (друзей, близких, родных и т. д.)",
V2="Обсуждаю в коллективе",
V2="С друзьями или знакомыми (несколькими людьми)"),
"3","4")))</f>
        <v>3</v>
      </c>
      <c r="AX2" s="4" t="str">
        <f t="shared" ref="AX2:AX9" si="12"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дети выполняли мои требования",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сам учитель считает наиболее важными по данной теме",
W2="Если учитель сказал, то надо обязательно участвовать",
W2="Устанавливаться руководством школы",
W2="Объяснил (-а) бы, что на подобные события положено одеваться в соответствии со школьными правилами",
W2="Авторитетные и значимые люди – например,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обсуждать, этот вопрос должно решать школьное руководство",
W2="Получать высокие баллы на контрольных и экзаменах",
W2="Сообщить руководству о том, что этот ученик нуждается в помощи и поддержке",
W2="Решаю задачи, которые передо мной поставлены",
W2="Спрашиваю у руководства, как это лучше сделать",
W2="С руководителем или другим авторитетным человеком, который точно знает, как правильно поступить"),"1",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дети вели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он достойно выступит, им будут гордиться дома. Посоветую участвовать",
W2="Оставаться неизменными, ведь они проверены временем",
W2="Дал (-а) бы 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дети учились взаимодействовать",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можно обсудить с одноклассниками",
W2="Если кто-то еще из класса будет готовиться и участвовать, посоветую присоединиться",
W2="Приниматься решением всего школьного коллектива",
W2="Предложил (-а) бы обсудить в классе и решить, в чем лучше всего прийти",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другими людьми",
W2="Обсудить ситуацию в классе",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людьми)"),
"3","4")))</f>
        <v>4</v>
      </c>
      <c r="AY2" s="4" t="str">
        <f t="shared" ref="AY2:AY9" si="13"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дети выполняли мои требования",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сам учитель считает наиболее важными по данной теме",
X2="Если учитель сказал, то надо обязательно участвовать",
X2="Устанавливаться руководством школы",
X2="Объяснил (-а) бы, что на подобные события положено одеваться в соответствии со школьными правилами",
X2="Авторитетные и значимые люди – например,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обсуждать, этот вопрос должно решать школьное руководство",
X2="Получать высокие баллы на контрольных и экзаменах",
X2="Сообщить руководству о том, что этот ученик нуждается в помощи и поддержке",
X2="Решаю задачи, которые передо мной поставлены",
X2="Спрашиваю у руководства, как это лучше сделать",
X2="С руководителем или другим авторитетным человеком, который точно знает, как правильно поступить"),"1",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дети вели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он достойно выступит, им будут гордиться дома. Посоветую участвовать",
X2="Оставаться неизменными, ведь они проверены временем",
X2="Дал (-а) бы 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дети учились взаимодействовать",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можно обсудить с одноклассниками",
X2="Если кто-то еще из класса будет готовиться и участвовать, посоветую присоединиться",
X2="Приниматься решением всего школьного коллектива",
X2="Предложил (-а) бы обсудить в классе и решить, в чем лучше всего прийти",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другими людьми",
X2="Обсудить ситуацию в классе",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людьми)"),
"3","4")))</f>
        <v>2</v>
      </c>
      <c r="AZ2" s="4" t="str">
        <f t="shared" ref="AZ2:AZ9" si="14"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Y2="Чтобы дети выполняли мои требования",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сам учитель считает наиболее важными по данной теме",
Y2="Если учитель сказал, то надо обязательно участвовать",
Y2="Устанавливаться руководством школы",
Y2="Объяснил (-а) бы, что на подобные события положено одеваться в соответствии со школьными правилами",
Y2="Авторитетные и значимые люди – например, 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обсуждать, этот вопрос должно решать школьное руководство",
Y2="Получать высокие баллы на контрольных и экзаменах",
Y2="Сообщить руководству о том, что этот ученик нуждается в помощи и поддержке",
Y2="Решаю задачи, которые передо мной поставлены",
Y2="Спрашиваю у руководства, как это лучше сделать",
Y2="С руководителем или другим авторитетным человеком, который точно знает, как правильно поступить"),"1",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Y2="Чтобы дети вели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старшего поколения",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он достойно выступит, им будут гордиться дома. Посоветую участвовать",
Y2="Оставаться неизменными, ведь они проверены временем",
Y2="Дал (-а) бы конкретный совет, я старше, мне виднее",
Y2="Никто, жизнь каждого человека предопределена свыше",
Y2="Действую так же, как действовало старшее поколение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 близкими, которые хорошо меня знают и понимают, что можно предпринять"),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Y2="Чтобы дети учились взаимодействовать",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можно обсудить с одноклассниками",
Y2="Если кто-то еще из класса будет готовиться и участвовать, посоветую присоединиться",
Y2="Приниматься решением всего школьного коллектива",
Y2="Предложил (-а) бы обсудить в классе и решить, в чем лучше всего прийти",
Y2="Коллектив – друзья, коллеги и/или др.",
Y2="Иду в компанию к друзьям, знакомым или коллегам,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Y2="Учиться общаться с другими людьми",
Y2="Обсудить ситуацию в классе",
Y2="Всегда по-разному, главное, чтобы в компании (друзей, близких, родных и т. д.)",
Y2="Обсуждаю в коллективе",
Y2="С друзьями или знакомыми (несколькими людьми)"),
"3","4")))</f>
        <v>3</v>
      </c>
      <c r="BA2" s="4" t="str">
        <f t="shared" ref="BA2:BA9" si="15"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Z2="Чтобы дети выполняли мои требования",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сам учитель считает наиболее важными по данной теме",
Z2="Если учитель сказал, то надо обязательно участвовать",
Z2="Устанавливаться руководством школы",
Z2="Объяснил (-а) бы, что на подобные события положено одеваться в соответствии со школьными правилами",
Z2="Авторитетные и значимые люди – например, 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обсуждать, этот вопрос должно решать школьное руководство",
Z2="Получать высокие баллы на контрольных и экзаменах",
Z2="Сообщить руководству о том, что этот ученик нуждается в помощи и поддержке",
Z2="Решаю задачи, которые передо мной поставлены",
Z2="Спрашиваю у руководства, как это лучше сделать",
Z2="С руководителем или другим авторитетным человеком, который точно знает, как правильно поступить"),"1",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Z2="Чтобы дети вели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старшего поколения",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он достойно выступит, им будут гордиться дома. Посоветую участвовать",
Z2="Оставаться неизменными, ведь они проверены временем",
Z2="Дал (-а) бы конкретный совет, я старше, мне виднее",
Z2="Никто, жизнь каждого человека предопределена свыше",
Z2="Действую так же, как действовало старшее поколение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 близкими, которые хорошо меня знают и понимают, что можно предпринять"),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Z2="Чтобы дети учились взаимодействовать",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можно обсудить с одноклассниками",
Z2="Если кто-то еще из класса будет готовиться и участвовать, посоветую присоединиться",
Z2="Приниматься решением всего школьного коллектива",
Z2="Предложил (-а) бы обсудить в классе и решить, в чем лучше всего прийти",
Z2="Коллектив – друзья, коллеги и/или др.",
Z2="Иду в компанию к друзьям, знакомым или коллегам,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Z2="Учиться общаться с другими людьми",
Z2="Обсудить ситуацию в классе",
Z2="Всегда по-разному, главное, чтобы в компании (друзей, близких, родных и т. д.)",
Z2="Обсуждаю в коллективе",
Z2="С друзьями или знакомыми (несколькими людьми)"),
"3","4")))</f>
        <v>1</v>
      </c>
      <c r="BB2" s="4" t="str">
        <f t="shared" ref="BB2:BB9" si="16"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дети выполняли мои требования",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сам учитель считает наиболее важными по данной теме",
AA2="Если учитель сказал, то надо обязательно участвовать",
AA2="Устанавливаться руководством школы",
AA2="Объяснил (-а) бы, что на подобные события положено одеваться в соответствии со школьными правилами",
AA2="Авторитетные и значимые люди – например,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обсуждать, этот вопрос должно решать школьное руководство",
AA2="Получать высокие баллы на контрольных и экзаменах",
AA2="Сообщить руководству о том, что этот ученик нуждается в помощи и поддержке",
AA2="Решаю задачи, которые передо мной поставлены",
AA2="Спрашиваю у руководства, как это лучше сделать",
AA2="С руководителем или другим авторитетным человеком, который точно знает, как правильно поступить"),"1",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дети вели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он достойно выступит, им будут гордиться дома. Посоветую участвовать",
AA2="Оставаться неизменными, ведь они проверены временем",
AA2="Дал (-а) бы 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дети учились взаимодействовать",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можно обсудить с одноклассниками",
AA2="Если кто-то еще из класса будет готовиться и участвовать, посоветую присоединиться",
AA2="Приниматься решением всего школьного коллектива",
AA2="Предложил (-а) бы обсудить в классе и решить, в чем лучше всего прийти",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другими людьми",
AA2="Обсудить ситуацию в классе",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людьми)"),
"3","4")))</f>
        <v>3</v>
      </c>
      <c r="BC2" s="4" t="str">
        <f t="shared" ref="BC2:BC9" si="17"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дети выполняли мои требования",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сам учитель считает наиболее важными по данной теме",
AB2="Если учитель сказал, то надо обязательно участвовать",
AB2="Устанавливаться руководством школы",
AB2="Объяснил (-а) бы, что на подобные события положено одеваться в соответствии со школьными правилами",
AB2="Авторитетные и значимые люди – например,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обсуждать, этот вопрос должно решать школьное руководство",
AB2="Получать высокие баллы на контрольных и экзаменах",
AB2="Сообщить руководству о том, что этот ученик нуждается в помощи и поддержке",
AB2="Решаю задачи, которые передо мной поставлены",
AB2="Спрашиваю у руководства, как это лучше сделать",
AB2="С руководителем или другим авторитетным человеком, который точно знает, как правильно поступить"),"1",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дети вели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он достойно выступит, им будут гордиться дома. Посоветую участвовать",
AB2="Оставаться неизменными, ведь они проверены временем",
AB2="Дал (-а) бы 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дети учились взаимодействовать",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можно обсудить с одноклассниками",
AB2="Если кто-то еще из класса будет готовиться и участвовать, посоветую присоединиться",
AB2="Приниматься решением всего школьного коллектива",
AB2="Предложил (-а) бы обсудить в классе и решить, в чем лучше всего прийти",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другими людьми",
AB2="Обсудить ситуацию в классе",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людьми)"),
"3","4")))</f>
        <v>4</v>
      </c>
      <c r="BD2" s="4" t="str">
        <f t="shared" ref="BD2:BD9" si="18"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AC2="Чтобы дети выполняли мои требования",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сам учитель считает наиболее важными по данной теме",
AC2="Если учитель сказал, то надо обязательно участвовать",
AC2="Устанавливаться руководством школы",
AC2="Объяснил (-а) бы, что на подобные события положено одеваться в соответствии со школьными правилами",
AC2="Авторитетные и значимые люди – например, 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обсуждать, этот вопрос должно решать школьное руководство",
AC2="Получать высокие баллы на контрольных и экзаменах",
AC2="Сообщить руководству о том, что этот ученик нуждается в помощи и поддержке",
AC2="Решаю задачи, которые передо мной поставлены",
AC2="Спрашиваю у руководства, как это лучше сделать",
AC2="С руководителем или другим авторитетным человеком, который точно знает, как правильно поступить"),"1",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AC2="Чтобы дети вели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старшего поколения",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он достойно выступит, им будут гордиться дома. Посоветую участвовать",
AC2="Оставаться неизменными, ведь они проверены временем",
AC2="Дал (-а) бы конкретный совет, я старше, мне виднее",
AC2="Никто, жизнь каждого человека предопределена свыше",
AC2="Действую так же, как действовало старшее поколение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 близкими, которые хорошо меня знают и понимают, что можно предпринять"),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AC2="Чтобы дети учились взаимодействовать",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можно обсудить с одноклассниками",
AC2="Если кто-то еще из класса будет готовиться и участвовать, посоветую присоединиться",
AC2="Приниматься решением всего школьного коллектива",
AC2="Предложил (-а) бы обсудить в классе и решить, в чем лучше всего прийти",
AC2="Коллектив – друзья, коллеги и/или др.",
AC2="Иду в компанию к друзьям, знакомым или коллегам,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AC2="Учиться общаться с другими людьми",
AC2="Обсудить ситуацию в классе",
AC2="Всегда по-разному, главное, чтобы в компании (друзей, близких, родных и т. д.)",
AC2="Обсуждаю в коллективе",
AC2="С друзьями или знакомыми (несколькими людьми)"),
"3","4")))</f>
        <v>2</v>
      </c>
      <c r="BE2" s="4" t="str">
        <f t="shared" ref="BE2:BE9" si="19"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AD2="Чтобы дети выполняли мои требования",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сам учитель считает наиболее важными по данной теме",
AD2="Если учитель сказал, то надо обязательно участвовать",
AD2="Устанавливаться руководством школы",
AD2="Объяснил (-а) бы, что на подобные события положено одеваться в соответствии со школьными правилами",
AD2="Авторитетные и значимые люди – например, 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обсуждать, этот вопрос должно решать школьное руководство",
AD2="Получать высокие баллы на контрольных и экзаменах",
AD2="Сообщить руководству о том, что этот ученик нуждается в помощи и поддержке",
AD2="Решаю задачи, которые передо мной поставлены",
AD2="Спрашиваю у руководства, как это лучше сделать",
AD2="С руководителем или другим авторитетным человеком, который точно знает, как правильно поступить"),"1",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AD2="Чтобы дети вели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старшего поколения",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он достойно выступит, им будут гордиться дома. Посоветую участвовать",
AD2="Оставаться неизменными, ведь они проверены временем",
AD2="Дал (-а) бы конкретный совет, я старше, мне виднее",
AD2="Никто, жизнь каждого человека предопределена свыше",
AD2="Действую так же, как действовало старшее поколение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 близкими, которые хорошо меня знают и понимают, что можно предпринять"),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AD2="Чтобы дети учились взаимодействовать",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можно обсудить с одноклассниками",
AD2="Если кто-то еще из класса будет готовиться и участвовать, посоветую присоединиться",
AD2="Приниматься решением всего школьного коллектива",
AD2="Предложил (-а) бы обсудить в классе и решить, в чем лучше всего прийти",
AD2="Коллектив – друзья, коллеги и/или др.",
AD2="Иду в компанию к друзьям, знакомым или коллегам,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AD2="Учиться общаться с другими людьми",
AD2="Обсудить ситуацию в классе",
AD2="Всегда по-разному, главное, чтобы в компании (друзей, близких, родных и т. д.)",
AD2="Обсуждаю в коллективе",
AD2="С друзьями или знакомыми (несколькими людьми)"),
"3","4")))</f>
        <v>3</v>
      </c>
      <c r="BF2" s="4" t="str">
        <f t="shared" ref="BF2:BF9" si="20"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AE2="Чтобы дети выполняли мои требования",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сам учитель считает наиболее важными по данной теме",
AE2="Если учитель сказал, то надо обязательно участвовать",
AE2="Устанавливаться руководством школы",
AE2="Объяснил (-а) бы, что на подобные события положено одеваться в соответствии со школьными правилами",
AE2="Авторитетные и значимые люди – например, 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обсуждать, этот вопрос должно решать школьное руководство",
AE2="Получать высокие баллы на контрольных и экзаменах",
AE2="Сообщить руководству о том, что этот ученик нуждается в помощи и поддержке",
AE2="Решаю задачи, которые передо мной поставлены",
AE2="Спрашиваю у руководства, как это лучше сделать",
AE2="С руководителем или другим авторитетным человеком, который точно знает, как правильно поступить"),"1",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AE2="Чтобы дети вели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старшего поколения",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он достойно выступит, им будут гордиться дома. Посоветую участвовать",
AE2="Оставаться неизменными, ведь они проверены временем",
AE2="Дал (-а) бы конкретный совет, я старше, мне виднее",
AE2="Никто, жизнь каждого человека предопределена свыше",
AE2="Действую так же, как действовало старшее поколение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 близкими, которые хорошо меня знают и понимают, что можно предпринять"),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AE2="Чтобы дети учились взаимодействовать",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можно обсудить с одноклассниками",
AE2="Если кто-то еще из класса будет готовиться и участвовать, посоветую присоединиться",
AE2="Приниматься решением всего школьного коллектива",
AE2="Предложил (-а) бы обсудить в классе и решить, в чем лучше всего прийти",
AE2="Коллектив – друзья, коллеги и/или др.",
AE2="Иду в компанию к друзьям, знакомым или коллегам,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AE2="Учиться общаться с другими людьми",
AE2="Обсудить ситуацию в классе",
AE2="Всегда по-разному, главное, чтобы в компании (друзей, близких, родных и т. д.)",
AE2="Обсуждаю в коллективе",
AE2="С друзьями или знакомыми (несколькими людьми)"),
"3","4")))</f>
        <v>3</v>
      </c>
      <c r="BG2" s="4" t="str">
        <f t="shared" ref="BG2:BG9" si="21"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дети выполняли мои требования",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сам учитель считает наиболее важными по данной теме",
AF2="Если учитель сказал, то надо обязательно участвовать",
AF2="Устанавливаться руководством школы",
AF2="Объяснил (-а) бы, что на подобные события положено одеваться в соответствии со школьными правилами",
AF2="Авторитетные и значимые люди – например,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обсуждать, этот вопрос должно решать школьное руководство",
AF2="Получать высокие баллы на контрольных и экзаменах",
AF2="Сообщить руководству о том, что этот ученик нуждается в помощи и поддержке",
AF2="Решаю задачи, которые передо мной поставлены",
AF2="Спрашиваю у руководства, как это лучше сделать",
AF2="С руководителем или другим авторитетным человеком, который точно знает, как правильно поступить"),"1",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дети вели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он достойно выступит, им будут гордиться дома. Посоветую участвовать",
AF2="Оставаться неизменными, ведь они проверены временем",
AF2="Дал (-а) бы 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дети учились взаимодействовать",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можно обсудить с одноклассниками",
AF2="Если кто-то еще из класса будет готовиться и участвовать, посоветую присоединиться",
AF2="Приниматься решением всего школьного коллектива",
AF2="Предложил (-а) бы обсудить в классе и решить, в чем лучше всего прийти",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другими людьми",
AF2="Обсудить ситуацию в классе",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людьми)"),
"3","4")))</f>
        <v>3</v>
      </c>
      <c r="BH2" s="4" t="str">
        <f t="shared" ref="BH2:BH9" si="22"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дети выполняли мои требования",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сам учитель считает наиболее важными по данной теме",
AG2="Если учитель сказал, то надо обязательно участвовать",
AG2="Устанавливаться руководством школы",
AG2="Объяснил (-а) бы, что на подобные события положено одеваться в соответствии со школьными правилами",
AG2="Авторитетные и значимые люди – например,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обсуждать, этот вопрос должно решать школьное руководство",
AG2="Получать высокие баллы на контрольных и экзаменах",
AG2="Сообщить руководству о том, что этот ученик нуждается в помощи и поддержке",
AG2="Решаю задачи, которые передо мной поставлены",
AG2="Спрашиваю у руководства, как это лучше сделать",
AG2="С руководителем или другим авторитетным человеком, который точно знает, как правильно поступить"),"1",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дети вели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он достойно выступит, им будут гордиться дома. Посоветую участвовать",
AG2="Оставаться неизменными, ведь они проверены временем",
AG2="Дал (-а) бы 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дети учились взаимодействовать",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можно обсудить с одноклассниками",
AG2="Если кто-то еще из класса будет готовиться и участвовать, посоветую присоединиться",
AG2="Приниматься решением всего школьного коллектива",
AG2="Предложил (-а) бы обсудить в классе и решить, в чем лучше всего прийти",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другими людьми",
AG2="Обсудить ситуацию в классе",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людьми)"),
"3","4")))</f>
        <v>4</v>
      </c>
      <c r="BI2" s="4" t="str">
        <f t="shared" ref="BI2:BI9" si="23"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AH2="Чтобы дети выполняли мои требования",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сам учитель считает наиболее важными по данной теме",
AH2="Если учитель сказал, то надо обязательно участвовать",
AH2="Устанавливаться руководством школы",
AH2="Объяснил (-а) бы, что на подобные события положено одеваться в соответствии со школьными правилами",
AH2="Авторитетные и значимые люди – например, 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обсуждать, этот вопрос должно решать школьное руководство",
AH2="Получать высокие баллы на контрольных и экзаменах",
AH2="Сообщить руководству о том, что этот ученик нуждается в помощи и поддержке",
AH2="Решаю задачи, которые передо мной поставлены",
AH2="Спрашиваю у руководства, как это лучше сделать",
AH2="С руководителем или другим авторитетным человеком, который точно знает, как правильно поступить"),"1",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AH2="Чтобы дети вели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старшего поколения",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он достойно выступит, им будут гордиться дома. Посоветую участвовать",
AH2="Оставаться неизменными, ведь они проверены временем",
AH2="Дал (-а) бы конкретный совет, я старше, мне виднее",
AH2="Никто, жизнь каждого человека предопределена свыше",
AH2="Действую так же, как действовало старшее поколение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 близкими, которые хорошо меня знают и понимают, что можно предпринять"),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AH2="Чтобы дети учились взаимодействовать",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можно обсудить с одноклассниками",
AH2="Если кто-то еще из класса будет готовиться и участвовать, посоветую присоединиться",
AH2="Приниматься решением всего школьного коллектива",
AH2="Предложил (-а) бы обсудить в классе и решить, в чем лучше всего прийти",
AH2="Коллектив – друзья, коллеги и/или др.",
AH2="Иду в компанию к друзьям, знакомым или коллегам,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AH2="Учиться общаться с другими людьми",
AH2="Обсудить ситуацию в классе",
AH2="Всегда по-разному, главное, чтобы в компании (друзей, близких, родных и т. д.)",
AH2="Обсуждаю в коллективе",
AH2="С друзьями или знакомыми (несколькими людьми)"),
"3","4")))</f>
        <v>4</v>
      </c>
      <c r="BJ2" s="4" t="str">
        <f t="shared" ref="BJ2:BJ9" si="24"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AI2="Чтобы дети выполняли мои требования",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сам учитель считает наиболее важными по данной теме",
AI2="Если учитель сказал, то надо обязательно участвовать",
AI2="Устанавливаться руководством школы",
AI2="Объяснил (-а) бы, что на подобные события положено одеваться в соответствии со школьными правилами",
AI2="Авторитетные и значимые люди – например, 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обсуждать, этот вопрос должно решать школьное руководство",
AI2="Получать высокие баллы на контрольных и экзаменах",
AI2="Сообщить руководству о том, что этот ученик нуждается в помощи и поддержке",
AI2="Решаю задачи, которые передо мной поставлены",
AI2="Спрашиваю у руководства, как это лучше сделать",
AI2="С руководителем или другим авторитетным человеком, который точно знает, как правильно поступить"),"1",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AI2="Чтобы дети вели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старшего поколения",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он достойно выступит, им будут гордиться дома. Посоветую участвовать",
AI2="Оставаться неизменными, ведь они проверены временем",
AI2="Дал (-а) бы конкретный совет, я старше, мне виднее",
AI2="Никто, жизнь каждого человека предопределена свыше",
AI2="Действую так же, как действовало старшее поколение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 близкими, которые хорошо меня знают и понимают, что можно предпринять"),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AI2="Чтобы дети учились взаимодействовать",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можно обсудить с одноклассниками",
AI2="Если кто-то еще из класса будет готовиться и участвовать, посоветую присоединиться",
AI2="Приниматься решением всего школьного коллектива",
AI2="Предложил (-а) бы обсудить в классе и решить, в чем лучше всего прийти",
AI2="Коллектив – друзья, коллеги и/или др.",
AI2="Иду в компанию к друзьям, знакомым или коллегам,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AI2="Учиться общаться с другими людьми",
AI2="Обсудить ситуацию в классе",
AI2="Всегда по-разному, главное, чтобы в компании (друзей, близких, родных и т. д.)",
AI2="Обсуждаю в коллективе",
AI2="С друзьями или знакомыми (несколькими людьми)"),
"3","4")))</f>
        <v>4</v>
      </c>
      <c r="BK2" s="4" t="str">
        <f t="shared" ref="BK2:BK9" si="25"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AJ2="Чтобы дети выполняли мои требования",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сам учитель считает наиболее важными по данной теме",
AJ2="Если учитель сказал, то надо обязательно участвовать",
AJ2="Устанавливаться руководством школы",
AJ2="Объяснил (-а) бы, что на подобные события положено одеваться в соответствии со школьными правилами",
AJ2="Авторитетные и значимые люди – например, 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обсуждать, этот вопрос должно решать школьное руководство",
AJ2="Получать высокие баллы на контрольных и экзаменах",
AJ2="Сообщить руководству о том, что этот ученик нуждается в помощи и поддержке",
AJ2="Решаю задачи, которые передо мной поставлены",
AJ2="Спрашиваю у руководства, как это лучше сделать",
AJ2="С руководителем или другим авторитетным человеком, который точно знает, как правильно поступить"),"1",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AJ2="Чтобы дети вели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старшего поколения",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он достойно выступит, им будут гордиться дома. Посоветую участвовать",
AJ2="Оставаться неизменными, ведь они проверены временем",
AJ2="Дал (-а) бы конкретный совет, я старше, мне виднее",
AJ2="Никто, жизнь каждого человека предопределена свыше",
AJ2="Действую так же, как действовало старшее поколение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 близкими, которые хорошо меня знают и понимают, что можно предпринять"),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AJ2="Чтобы дети учились взаимодействовать",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можно обсудить с одноклассниками",
AJ2="Если кто-то еще из класса будет готовиться и участвовать, посоветую присоединиться",
AJ2="Приниматься решением всего школьного коллектива",
AJ2="Предложил (-а) бы обсудить в классе и решить, в чем лучше всего прийти",
AJ2="Коллектив – друзья, коллеги и/или др.",
AJ2="Иду в компанию к друзьям, знакомым или коллегам,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AJ2="Учиться общаться с другими людьми",
AJ2="Обсудить ситуацию в классе",
AJ2="Всегда по-разному, главное, чтобы в компании (друзей, близких, родных и т. д.)",
AJ2="Обсуждаю в коллективе",
AJ2="С друзьями или знакомыми (несколькими людьми)"),
"3","4")))</f>
        <v>4</v>
      </c>
      <c r="BL2" s="4" t="str">
        <f t="shared" ref="BL2:BL9" si="26"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дети выполняли мои требования",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сам учитель считает наиболее важными по данной теме",
AK2="Если учитель сказал, то надо обязательно участвовать",
AK2="Устанавливаться руководством школы",
AK2="Объяснил (-а) бы, что на подобные события положено одеваться в соответствии со школьными правилами",
AK2="Авторитетные и значимые люди – например,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обсуждать, этот вопрос должно решать школьное руководство",
AK2="Получать высокие баллы на контрольных и экзаменах",
AK2="Сообщить руководству о том, что этот ученик нуждается в помощи и поддержке",
AK2="Решаю задачи, которые передо мной поставлены",
AK2="Спрашиваю у руководства, как это лучше сделать",
AK2="С руководителем или другим авторитетным человеком, который точно знает, как правильно поступить"),"1",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дети вели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он достойно выступит, им будут гордиться дома. Посоветую участвовать",
AK2="Оставаться неизменными, ведь они проверены временем",
AK2="Дал (-а) бы 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дети учились взаимодействовать",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можно обсудить с одноклассниками",
AK2="Если кто-то еще из класса будет готовиться и участвовать, посоветую присоединиться",
AK2="Приниматься решением всего школьного коллектива",
AK2="Предложил (-а) бы обсудить в классе и решить, в чем лучше всего прийти",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другими людьми",
AK2="Обсудить ситуацию в классе",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людьми)"),
"3","4")))</f>
        <v>3</v>
      </c>
      <c r="BM2" s="7">
        <f>COUNTIF(Таблица1[[#This Row],[Ключ 1-1]:[Ключ 1-27]],"1")</f>
        <v>1</v>
      </c>
      <c r="BN2" s="7">
        <f>COUNTIF(Таблица1[[#This Row],[Ключ 1-1]:[Ключ 1-27]],"2")</f>
        <v>3</v>
      </c>
      <c r="BO2" s="7">
        <f>COUNTIF(Таблица1[[#This Row],[Ключ 1-1]:[Ключ 1-27]],"3")</f>
        <v>12</v>
      </c>
      <c r="BP2" s="7">
        <f>COUNTIF(Таблица1[[#This Row],[Ключ 1-1]:[Ключ 1-27]],"4")</f>
        <v>11</v>
      </c>
      <c r="BQ2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2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2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2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2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2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2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4</v>
      </c>
      <c r="BX2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2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2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2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2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2" s="1" t="s">
        <v>131</v>
      </c>
      <c r="CD2" s="1" t="s">
        <v>171</v>
      </c>
      <c r="CE2" s="1" t="s">
        <v>93</v>
      </c>
      <c r="CF2" s="1" t="s">
        <v>180</v>
      </c>
      <c r="CG2" s="1" t="s">
        <v>95</v>
      </c>
      <c r="CH2" s="1" t="s">
        <v>133</v>
      </c>
      <c r="CI2" s="1" t="s">
        <v>97</v>
      </c>
      <c r="CJ2" s="1" t="s">
        <v>98</v>
      </c>
      <c r="CK2" s="1" t="s">
        <v>99</v>
      </c>
      <c r="CL2" s="1" t="s">
        <v>204</v>
      </c>
      <c r="CM2" s="1" t="s">
        <v>136</v>
      </c>
      <c r="CN2" s="1" t="s">
        <v>102</v>
      </c>
      <c r="CO2" s="1" t="s">
        <v>137</v>
      </c>
      <c r="CP2" s="1" t="s">
        <v>154</v>
      </c>
      <c r="CQ2" s="1" t="s">
        <v>105</v>
      </c>
      <c r="CR2" s="1" t="s">
        <v>182</v>
      </c>
      <c r="CS2" s="1" t="s">
        <v>157</v>
      </c>
      <c r="CT2" s="1" t="s">
        <v>107</v>
      </c>
      <c r="CU2" s="1" t="s">
        <v>108</v>
      </c>
      <c r="CV2" s="1" t="s">
        <v>158</v>
      </c>
      <c r="CW2" s="1" t="s">
        <v>110</v>
      </c>
      <c r="CX2" s="1" t="s">
        <v>236</v>
      </c>
      <c r="CY2" s="1" t="s">
        <v>140</v>
      </c>
      <c r="CZ2" s="1" t="s">
        <v>161</v>
      </c>
      <c r="DA2" s="1" t="s">
        <v>114</v>
      </c>
      <c r="DB2" s="1" t="s">
        <v>439</v>
      </c>
      <c r="DC2" s="1" t="s">
        <v>141</v>
      </c>
      <c r="DD2" s="7" t="str">
        <f t="shared" ref="DD2:DD9" si="27">IF(OR(CC2="Решения и распоряжения школьной администрации",
CC2="У нас реализуют задумки и инициативы классного руководителя и школьной администрации, ответственно относятся к поручениям",
CC2="Относится к компетенции администрации школы",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призывает поучаствовать вышестоящее руководство",
CC2="Образцовая самодисциплина и следование правилам",
CC2="Стараются убедить этих учителей,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администрации",
CC2="Как к проблеме, которая должна решаться руководством",
CC2="Задания, которые сам (-а) считаю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школьной администрации",
CC2="В школе чётко соблюдаются правила и всегда понятно, что от тебя требуется",
CC2="Обращаются к руководителю",
CC2="Руководство школы самостоятельно решает, какие кружки и секции открыть. Возможно, на это влияют и вышестоящие органы",
CC2="Ставят двойку и сообщают родителям",
CC2="Принимают меры административного характера",
CC2="Делают то, что попросят педагоги или администрация",
CC2="Администрация решает, как это лучше сделать",
CC2="Сообщать руководству школы",
),"1",
IF(OR(CC2="Традиции, сложившиеся обычаи",
CC2="У нас осторожно относятся к любым изменениям, главное – спокойствие и постоянство",
CC2="Это обычное дело, учителя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коллективе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f>
        <v>2</v>
      </c>
      <c r="DE2" s="7" t="str">
        <f t="shared" ref="DE2:DE9" si="28">IF(OR(CD2="Решения и распоряжения школьной администрации",
CD2="У нас реализуют задумки и инициативы классного руководителя и школьной администрации, ответственно относятся к поручениям",
CD2="Относится к компетенции администрации школы",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призывает поучаствовать вышестоящее руководство",
CD2="Образцовая самодисциплина и следование правилам",
CD2="Стараются убедить этих учителей,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администрации",
CD2="Как к проблеме, которая должна решаться руководством",
CD2="Задания, которые сам (-а) считаю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школьной администрации",
CD2="В школе чётко соблюдаются правила и всегда понятно, что от тебя требуется",
CD2="Обращаются к руководителю",
CD2="Руководство школы самостоятельно решает, какие кружки и секции открыть. Возможно, на это влияют и вышестоящие органы",
CD2="Ставят двойку и сообщают родителям",
CD2="Принимают меры административного характера",
CD2="Делают то, что попросят педагоги или администрация",
CD2="Администрация решает, как это лучше сделать",
CD2="Сообщать руководству школы",
),"1",
IF(OR(CD2="Традиции, сложившиеся обычаи",
CD2="У нас осторожно относятся к любым изменениям, главное – спокойствие и постоянство",
CD2="Это обычное дело, учителя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у нас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все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нашей школе",
CD2="Не заостряют на этом внимания – такие ситуации случаются и потом сходят на нет",
CD2="Всё как обычно, отдыхают",
CD2="С переменами не спешат,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коллективе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f>
        <v>4</v>
      </c>
      <c r="DF2" s="7" t="str">
        <f t="shared" ref="DF2:DF9" si="29">IF(OR(CE2="Решения и распоряжения школьной администрации",
CE2="У нас реализуют задумки и инициативы классного руководителя и школьной администрации, ответственно относятся к поручениям",
CE2="Относится к компетенции администрации школы",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призывает поучаствовать вышестоящее руководство",
CE2="Образцовая самодисциплина и следование правилам",
CE2="Стараются убедить этих учителей,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администрации",
CE2="Как к проблеме, которая должна решаться руководством",
CE2="Задания, которые сам (-а) считаю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школьной администрации",
CE2="В школе чётко соблюдаются правила и всегда понятно, что от тебя требуется",
CE2="Обращаются к руководителю",
CE2="Руководство школы самостоятельно решает, какие кружки и секции открыть. Возможно, на это влияют и вышестоящие органы",
CE2="Ставят двойку и сообщают родителям",
CE2="Принимают меры административного характера",
CE2="Делают то, что попросят педагоги или администрация",
CE2="Администрация решает, как это лучше сделать",
CE2="Сообщать руководству школы",
),"1",
IF(OR(CE2="Традиции, сложившиеся обычаи",
CE2="У нас осторожно относятся к любым изменениям, главное – спокойствие и постоянство",
CE2="Это обычное дело, учителя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у нас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все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нашей школе",
CE2="Не заостряют на этом внимания – такие ситуации случаются и потом сходят на нет",
CE2="Всё как обычно, отдыхают",
CE2="С переменами не спешат,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коллективе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f>
        <v>3</v>
      </c>
      <c r="DG2" s="7" t="str">
        <f t="shared" ref="DG2:DG9" si="30">IF(OR(CF2="Решения и распоряжения школьной администрации",
CF2="У нас реализуют задумки и инициативы классного руководителя и школьной администрации, ответственно относятся к поручениям",
CF2="Относится к компетенции администрации школы",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призывает поучаствовать вышестоящее руководство",
CF2="Образцовая самодисциплина и следование правилам",
CF2="Стараются убедить этих учителей,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администрации",
CF2="Как к проблеме, которая должна решаться руководством",
CF2="Задания, которые сам (-а) считаю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школьной администрации",
CF2="В школе чётко соблюдаются правила и всегда понятно, что от тебя требуется",
CF2="Обращаются к руководителю",
CF2="Руководство школы самостоятельно решает, какие кружки и секции открыть. Возможно, на это влияют и вышестоящие органы",
CF2="Ставят двойку и сообщают родителям",
CF2="Принимают меры административного характера",
CF2="Делают то, что попросят педагоги или администрация",
CF2="Администрация решает, как это лучше сделать",
CF2="Сообщать руководству школы",
),"1",
IF(OR(CF2="Традиции, сложившиеся обычаи",
CF2="У нас осторожно относятся к любым изменениям, главное – спокойствие и постоянство",
CF2="Это обычное дело, учителя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у нас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все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нашей школе",
CF2="Не заостряют на этом внимания – такие ситуации случаются и потом сходят на нет",
CF2="Всё как обычно, отдыхают",
CF2="С переменами не спешат,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коллективе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f>
        <v>3</v>
      </c>
      <c r="DH2" s="7" t="str">
        <f t="shared" ref="DH2:DH9" si="31">IF(OR(CG2="Решения и распоряжения школьной администрации",
CG2="У нас реализуют задумки и инициативы классного руководителя и школьной администрации, ответственно относятся к поручениям",
CG2="Относится к компетенции администрации школы",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призывает поучаствовать вышестоящее руководство",
CG2="Образцовая самодисциплина и следование правилам",
CG2="Стараются убедить этих учителей,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администрации",
CG2="Как к проблеме, которая должна решаться руководством",
CG2="Задания, которые сам (-а) считаю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школьной администрации",
CG2="В школе чётко соблюдаются правила и всегда понятно, что от тебя требуется",
CG2="Обращаются к руководителю",
CG2="Руководство школы самостоятельно решает, какие кружки и секции открыть. Возможно, на это влияют и вышестоящие органы",
CG2="Ставят двойку и сообщают родителям",
CG2="Принимают меры административного характера",
CG2="Делают то, что попросят педагоги или администрация",
CG2="Администрация решает, как это лучше сделать",
CG2="Сообщать руководству школы",
),"1",
IF(OR(CG2="Традиции, сложившиеся обычаи",
CG2="У нас осторожно относятся к любым изменениям, главное – спокойствие и постоянство",
CG2="Это обычное дело, учителя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у нас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все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нашей школе",
CG2="Не заостряют на этом внимания – такие ситуации случаются и потом сходят на нет",
CG2="Всё как обычно, отдыхают",
CG2="С переменами не спешат,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коллективе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f>
        <v>3</v>
      </c>
      <c r="DI2" s="7" t="str">
        <f t="shared" ref="DI2:DI9" si="32">IF(OR(CH2="Решения и распоряжения школьной администрации",
CH2="У нас реализуют задумки и инициативы классного руководителя и школьной администрации, ответственно относятся к поручениям",
CH2="Относится к компетенции администрации школы",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призывает поучаствовать вышестоящее руководство",
CH2="Образцовая самодисциплина и следование правилам",
CH2="Стараются убедить этих учителей,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администрации",
CH2="Как к проблеме, которая должна решаться руководством",
CH2="Задания, которые сам (-а) считаю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школьной администрации",
CH2="В школе чётко соблюдаются правила и всегда понятно, что от тебя требуется",
CH2="Обращаются к руководителю",
CH2="Руководство школы самостоятельно решает, какие кружки и секции открыть. Возможно, на это влияют и вышестоящие органы",
CH2="Ставят двойку и сообщают родителям",
CH2="Принимают меры административного характера",
CH2="Делают то, что попросят педагоги или администрация",
CH2="Администрация решает, как это лучше сделать",
CH2="Сообщать руководству школы",
),"1",
IF(OR(CH2="Традиции, сложившиеся обычаи",
CH2="У нас осторожно относятся к любым изменениям, главное – спокойствие и постоянство",
CH2="Это обычное дело, учителя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коллективе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f>
        <v>1</v>
      </c>
      <c r="DJ2" s="7" t="str">
        <f t="shared" ref="DJ2:DJ9" si="33">IF(OR(CI2="Решения и распоряжения школьной администрации",
CI2="У нас реализуют задумки и инициативы классного руководителя и школьной администрации, ответственно относятся к поручениям",
CI2="Относится к компетенции администрации школы",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призывает поучаствовать вышестоящее руководство",
CI2="Образцовая самодисциплина и следование правилам",
CI2="Стараются убедить этих учителей,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администрации",
CI2="Как к проблеме, которая должна решаться руководством",
CI2="Задания, которые сам (-а) считаю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школьной администрации",
CI2="В школе чётко соблюдаются правила и всегда понятно, что от тебя требуется",
CI2="Обращаются к руководителю",
CI2="Руководство школы самостоятельно решает, какие кружки и секции открыть. Возможно, на это влияют и вышестоящие органы",
CI2="Ставят двойку и сообщают родителям",
CI2="Принимают меры административного характера",
CI2="Делают то, что попросят педагоги или администрация",
CI2="Администрация решает, как это лучше сделать",
CI2="Сообщать руководству школы",
),"1",
IF(OR(CI2="Традиции, сложившиеся обычаи",
CI2="У нас осторожно относятся к любым изменениям, главное – спокойствие и постоянство",
CI2="Это обычное дело, учителя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коллективе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f>
        <v>3</v>
      </c>
      <c r="DK2" s="7" t="str">
        <f t="shared" ref="DK2:DK9" si="34">IF(OR(CJ2="Решения и распоряжения школьной администрации",
CJ2="У нас реализуют задумки и инициативы классного руководителя и школьной администрации, ответственно относятся к поручениям",
CJ2="Относится к компетенции администрации школы",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призывает поучаствовать вышестоящее руководство",
CJ2="Образцовая самодисциплина и следование правилам",
CJ2="Стараются убедить этих учителей,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администрации",
CJ2="Как к проблеме, которая должна решаться руководством",
CJ2="Задания, которые сам (-а) считаю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школьной администрации",
CJ2="В школе чётко соблюдаются правила и всегда понятно, что от тебя требуется",
CJ2="Обращаются к руководителю",
CJ2="Руководство школы самостоятельно решает, какие кружки и секции открыть. Возможно, на это влияют и вышестоящие органы",
CJ2="Ставят двойку и сообщают родителям",
CJ2="Принимают меры административного характера",
CJ2="Делают то, что попросят педагоги или администрация",
CJ2="Администрация решает, как это лучше сделать",
CJ2="Сообщать руководству школы",
),"1",
IF(OR(CJ2="Традиции, сложившиеся обычаи",
CJ2="У нас осторожно относятся к любым изменениям, главное – спокойствие и постоянство",
CJ2="Это обычное дело, учителя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у нас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все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нашей школе",
CJ2="Не заостряют на этом внимания – такие ситуации случаются и потом сходят на нет",
CJ2="Всё как обычно, отдыхают",
CJ2="С переменами не спешат,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коллективе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f>
        <v>3</v>
      </c>
      <c r="DL2" s="7" t="str">
        <f t="shared" ref="DL2:DL9" si="35">IF(OR(CK2="Решения и распоряжения школьной администрации",
CK2="У нас реализуют задумки и инициативы классного руководителя и школьной администрации, ответственно относятся к поручениям",
CK2="Относится к компетенции администрации школы",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призывает поучаствовать вышестоящее руководство",
CK2="Образцовая самодисциплина и следование правилам",
CK2="Стараются убедить этих учителей,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администрации",
CK2="Как к проблеме, которая должна решаться руководством",
CK2="Задания, которые сам (-а) считаю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школьной администрации",
CK2="В школе чётко соблюдаются правила и всегда понятно, что от тебя требуется",
CK2="Обращаются к руководителю",
CK2="Руководство школы самостоятельно решает, какие кружки и секции открыть. Возможно, на это влияют и вышестоящие органы",
CK2="Ставят двойку и сообщают родителям",
CK2="Принимают меры административного характера",
CK2="Делают то, что попросят педагоги или администрация",
CK2="Администрация решает, как это лучше сделать",
CK2="Сообщать руководству школы",
),"1",
IF(OR(CK2="Традиции, сложившиеся обычаи",
CK2="У нас осторожно относятся к любым изменениям, главное – спокойствие и постоянство",
CK2="Это обычное дело, учителя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у нас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все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нашей школе",
CK2="Не заостряют на этом внимания – такие ситуации случаются и потом сходят на нет",
CK2="Всё как обычно, отдыхают",
CK2="С переменами не спешат,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коллективе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f>
        <v>4</v>
      </c>
      <c r="DM2" s="7" t="str">
        <f t="shared" ref="DM2:DM9" si="36">IF(OR(CL2="Решения и распоряжения школьной администрации",
CL2="У нас реализуют задумки и инициативы классного руководителя и школьной администрации, ответственно относятся к поручениям",
CL2="Относится к компетенции администрации школы",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призывает поучаствовать вышестоящее руководство",
CL2="Образцовая самодисциплина и следование правилам",
CL2="Стараются убедить этих учителей,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администрации",
CL2="Как к проблеме, которая должна решаться руководством",
CL2="Задания, которые сам (-а) считаю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школьной администрации",
CL2="В школе чётко соблюдаются правила и всегда понятно, что от тебя требуется",
CL2="Обращаются к руководителю",
CL2="Руководство школы самостоятельно решает, какие кружки и секции открыть. Возможно, на это влияют и вышестоящие органы",
CL2="Ставят двойку и сообщают родителям",
CL2="Принимают меры административного характера",
CL2="Делают то, что попросят педагоги или администрация",
CL2="Администрация решает, как это лучше сделать",
CL2="Сообщать руководству школы",
),"1",
IF(OR(CL2="Традиции, сложившиеся обычаи",
CL2="У нас осторожно относятся к любым изменениям, главное – спокойствие и постоянство",
CL2="Это обычное дело, учителя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у нас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все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нашей школе",
CL2="Не заостряют на этом внимания – такие ситуации случаются и потом сходят на нет",
CL2="Всё как обычно, отдыхают",
CL2="С переменами не спешат,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коллективе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f>
        <v>3</v>
      </c>
      <c r="DN2" s="7" t="str">
        <f t="shared" ref="DN2:DN9" si="37">IF(OR(CM2="Решения и распоряжения школьной администрации",
CM2="У нас реализуют задумки и инициативы классного руководителя и школьной администрации, ответственно относятся к поручениям",
CM2="Относится к компетенции администрации школы",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призывает поучаствовать вышестоящее руководство",
CM2="Образцовая самодисциплина и следование правилам",
CM2="Стараются убедить этих учителей,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администрации",
CM2="Как к проблеме, которая должна решаться руководством",
CM2="Задания, которые сам (-а) считаю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школьной администрации",
CM2="В школе чётко соблюдаются правила и всегда понятно, что от тебя требуется",
CM2="Обращаются к руководителю",
CM2="Руководство школы самостоятельно решает, какие кружки и секции открыть. Возможно, на это влияют и вышестоящие органы",
CM2="Ставят двойку и сообщают родителям",
CM2="Принимают меры административного характера",
CM2="Делают то, что попросят педагоги или администрация",
CM2="Администрация решает, как это лучше сделать",
CM2="Сообщать руководству школы",
),"1",
IF(OR(CM2="Традиции, сложившиеся обычаи",
CM2="У нас осторожно относятся к любым изменениям, главное – спокойствие и постоянство",
CM2="Это обычное дело, учителя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у нас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все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нашей школе",
CM2="Не заостряют на этом внимания – такие ситуации случаются и потом сходят на нет",
CM2="Всё как обычно, отдыхают",
CM2="С переменами не спешат,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коллективе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f>
        <v>4</v>
      </c>
      <c r="DO2" s="7" t="str">
        <f t="shared" ref="DO2:DO9" si="38">IF(OR(CN2="Решения и распоряжения школьной администрации",
CN2="У нас реализуют задумки и инициативы классного руководителя и школьной администрации, ответственно относятся к поручениям",
CN2="Относится к компетенции администрации школы",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призывает поучаствовать вышестоящее руководство",
CN2="Образцовая самодисциплина и следование правилам",
CN2="Стараются убедить этих учителей,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администрации",
CN2="Как к проблеме, которая должна решаться руководством",
CN2="Задания, которые сам (-а) считаю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школьной администрации",
CN2="В школе чётко соблюдаются правила и всегда понятно, что от тебя требуется",
CN2="Обращаются к руководителю",
CN2="Руководство школы самостоятельно решает, какие кружки и секции открыть. Возможно, на это влияют и вышестоящие органы",
CN2="Ставят двойку и сообщают родителям",
CN2="Принимают меры административного характера",
CN2="Делают то, что попросят педагоги или администрация",
CN2="Администрация решает, как это лучше сделать",
CN2="Сообщать руководству школы",
),"1",
IF(OR(CN2="Традиции, сложившиеся обычаи",
CN2="У нас осторожно относятся к любым изменениям, главное – спокойствие и постоянство",
CN2="Это обычное дело, учителя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у нас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все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нашей школе",
CN2="Не заостряют на этом внимания – такие ситуации случаются и потом сходят на нет",
CN2="Всё как обычно, отдыхают",
CN2="С переменами не спешат,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коллективе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f>
        <v>3</v>
      </c>
      <c r="DP2" s="7" t="str">
        <f t="shared" ref="DP2:DP9" si="39">IF(OR(CO2="Решения и распоряжения школьной администрации",
CO2="У нас реализуют задумки и инициативы классного руководителя и школьной администрации, ответственно относятся к поручениям",
CO2="Относится к компетенции администрации школы",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призывает поучаствовать вышестоящее руководство",
CO2="Образцовая самодисциплина и следование правилам",
CO2="Стараются убедить этих учителей,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администрации",
CO2="Как к проблеме, которая должна решаться руководством",
CO2="Задания, которые сам (-а) считаю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школьной администрации",
CO2="В школе чётко соблюдаются правила и всегда понятно, что от тебя требуется",
CO2="Обращаются к руководителю",
CO2="Руководство школы самостоятельно решает, какие кружки и секции открыть. Возможно, на это влияют и вышестоящие органы",
CO2="Ставят двойку и сообщают родителям",
CO2="Принимают меры административного характера",
CO2="Делают то, что попросят педагоги или администрация",
CO2="Администрация решает, как это лучше сделать",
CO2="Сообщать руководству школы",
),"1",
IF(OR(CO2="Традиции, сложившиеся обычаи",
CO2="У нас осторожно относятся к любым изменениям, главное – спокойствие и постоянство",
CO2="Это обычное дело, учителя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коллективе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f>
        <v>4</v>
      </c>
      <c r="DQ2" s="7" t="str">
        <f t="shared" ref="DQ2:DQ9" si="40">IF(OR(CP2="Решения и распоряжения школьной администрации",
CP2="У нас реализуют задумки и инициативы классного руководителя и школьной администрации, ответственно относятся к поручениям",
CP2="Относится к компетенции администрации школы",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призывает поучаствовать вышестоящее руководство",
CP2="Образцовая самодисциплина и следование правилам",
CP2="Стараются убедить этих учителей,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администрации",
CP2="Как к проблеме, которая должна решаться руководством",
CP2="Задания, которые сам (-а) считаю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школьной администрации",
CP2="В школе чётко соблюдаются правила и всегда понятно, что от тебя требуется",
CP2="Обращаются к руководителю",
CP2="Руководство школы самостоятельно решает, какие кружки и секции открыть. Возможно, на это влияют и вышестоящие органы",
CP2="Ставят двойку и сообщают родителям",
CP2="Принимают меры административного характера",
CP2="Делают то, что попросят педагоги или администрация",
CP2="Администрация решает, как это лучше сделать",
CP2="Сообщать руководству школы",
),"1",
IF(OR(CP2="Традиции, сложившиеся обычаи",
CP2="У нас осторожно относятся к любым изменениям, главное – спокойствие и постоянство",
CP2="Это обычное дело, учителя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у нас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все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нашей школе",
CP2="Не заостряют на этом внимания – такие ситуации случаются и потом сходят на нет",
CP2="Всё как обычно, отдыхают",
CP2="С переменами не спешат,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коллективе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f>
        <v>1</v>
      </c>
      <c r="DR2" s="7" t="str">
        <f t="shared" ref="DR2:DR9" si="41">IF(OR(CQ2="Решения и распоряжения школьной администрации",
CQ2="У нас реализуют задумки и инициативы классного руководителя и школьной администрации, ответственно относятся к поручениям",
CQ2="Относится к компетенции администрации школы",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призывает поучаствовать вышестоящее руководство",
CQ2="Образцовая самодисциплина и следование правилам",
CQ2="Стараются убедить этих учителей,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администрации",
CQ2="Как к проблеме, которая должна решаться руководством",
CQ2="Задания, которые сам (-а) считаю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школьной администрации",
CQ2="В школе чётко соблюдаются правила и всегда понятно, что от тебя требуется",
CQ2="Обращаются к руководителю",
CQ2="Руководство школы самостоятельно решает, какие кружки и секции открыть. Возможно, на это влияют и вышестоящие органы",
CQ2="Ставят двойку и сообщают родителям",
CQ2="Принимают меры административного характера",
CQ2="Делают то, что попросят педагоги или администрация",
CQ2="Администрация решает, как это лучше сделать",
CQ2="Сообщать руководству школы",
),"1",
IF(OR(CQ2="Традиции, сложившиеся обычаи",
CQ2="У нас осторожно относятся к любым изменениям, главное – спокойствие и постоянство",
CQ2="Это обычное дело, учителя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у нас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все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нашей школе",
CQ2="Не заостряют на этом внимания – такие ситуации случаются и потом сходят на нет",
CQ2="Всё как обычно, отдыхают",
CQ2="С переменами не спешат,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коллективе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f>
        <v>3</v>
      </c>
      <c r="DS2" s="7" t="str">
        <f t="shared" ref="DS2:DS9" si="42">IF(OR(CR2="Решения и распоряжения школьной администрации",
CR2="У нас реализуют задумки и инициативы классного руководителя и школьной администрации, ответственно относятся к поручениям",
CR2="Относится к компетенции администрации школы",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призывает поучаствовать вышестоящее руководство",
CR2="Образцовая самодисциплина и следование правилам",
CR2="Стараются убедить этих учителей,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администрации",
CR2="Как к проблеме, которая должна решаться руководством",
CR2="Задания, которые сам (-а) считаю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школьной администрации",
CR2="В школе чётко соблюдаются правила и всегда понятно, что от тебя требуется",
CR2="Обращаются к руководителю",
CR2="Руководство школы самостоятельно решает, какие кружки и секции открыть. Возможно, на это влияют и вышестоящие органы",
CR2="Ставят двойку и сообщают родителям",
CR2="Принимают меры административного характера",
CR2="Делают то, что попросят педагоги или администрация",
CR2="Администрация решает, как это лучше сделать",
CR2="Сообщать руководству школы",
),"1",
IF(OR(CR2="Традиции, сложившиеся обычаи",
CR2="У нас осторожно относятся к любым изменениям, главное – спокойствие и постоянство",
CR2="Это обычное дело, учителя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у нас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все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нашей школе",
CR2="Не заостряют на этом внимания – такие ситуации случаются и потом сходят на нет",
CR2="Всё как обычно, отдыхают",
CR2="С переменами не спешат,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коллективе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f>
        <v>2</v>
      </c>
      <c r="DT2" s="7" t="str">
        <f t="shared" ref="DT2:DT9" si="43">IF(OR(CS2="Решения и распоряжения школьной администрации",
CS2="У нас реализуют задумки и инициативы классного руководителя и школьной администрации, ответственно относятся к поручениям",
CS2="Относится к компетенции администрации школы",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призывает поучаствовать вышестоящее руководство",
CS2="Образцовая самодисциплина и следование правилам",
CS2="Стараются убедить этих учителей,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администрации",
CS2="Как к проблеме, которая должна решаться руководством",
CS2="Задания, которые сам (-а) считаю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школьной администрации",
CS2="В школе чётко соблюдаются правила и всегда понятно, что от тебя требуется",
CS2="Обращаются к руководителю",
CS2="Руководство школы самостоятельно решает, какие кружки и секции открыть. Возможно, на это влияют и вышестоящие органы",
CS2="Ставят двойку и сообщают родителям",
CS2="Принимают меры административного характера",
CS2="Делают то, что попросят педагоги или администрация",
CS2="Администрация решает, как это лучше сделать",
CS2="Сообщать руководству школы",
),"1",
IF(OR(CS2="Традиции, сложившиеся обычаи",
CS2="У нас осторожно относятся к любым изменениям, главное – спокойствие и постоянство",
CS2="Это обычное дело, учителя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коллективе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f>
        <v>3</v>
      </c>
      <c r="DU2" s="7" t="str">
        <f t="shared" ref="DU2:DU9" si="44">IF(OR(CT2="Решения и распоряжения школьной администрации",
CT2="У нас реализуют задумки и инициативы классного руководителя и школьной администрации, ответственно относятся к поручениям",
CT2="Относится к компетенции администрации школы",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призывает поучаствовать вышестоящее руководство",
CT2="Образцовая самодисциплина и следование правилам",
CT2="Стараются убедить этих учителей,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администрации",
CT2="Как к проблеме, которая должна решаться руководством",
CT2="Задания, которые сам (-а) считаю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школьной администрации",
CT2="В школе чётко соблюдаются правила и всегда понятно, что от тебя требуется",
CT2="Обращаются к руководителю",
CT2="Руководство школы самостоятельно решает, какие кружки и секции открыть. Возможно, на это влияют и вышестоящие органы",
CT2="Ставят двойку и сообщают родителям",
CT2="Принимают меры административного характера",
CT2="Делают то, что попросят педагоги или администрация",
CT2="Администрация решает, как это лучше сделать",
CT2="Сообщать руководству школы",
),"1",
IF(OR(CT2="Традиции, сложившиеся обычаи",
CT2="У нас осторожно относятся к любым изменениям, главное – спокойствие и постоянство",
CT2="Это обычное дело, учителя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коллективе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f>
        <v>4</v>
      </c>
      <c r="DV2" s="7" t="str">
        <f t="shared" ref="DV2:DV9" si="45">IF(OR(CU2="Решения и распоряжения школьной администрации",
CU2="У нас реализуют задумки и инициативы классного руководителя и школьной администрации, ответственно относятся к поручениям",
CU2="Относится к компетенции администрации школы",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призывает поучаствовать вышестоящее руководство",
CU2="Образцовая самодисциплина и следование правилам",
CU2="Стараются убедить этих учителей,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администрации",
CU2="Как к проблеме, которая должна решаться руководством",
CU2="Задания, которые сам (-а) считаю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школьной администрации",
CU2="В школе чётко соблюдаются правила и всегда понятно, что от тебя требуется",
CU2="Обращаются к руководителю",
CU2="Руководство школы самостоятельно решает, какие кружки и секции открыть. Возможно, на это влияют и вышестоящие органы",
CU2="Ставят двойку и сообщают родителям",
CU2="Принимают меры административного характера",
CU2="Делают то, что попросят педагоги или администрация",
CU2="Администрация решает, как это лучше сделать",
CU2="Сообщать руководству школы",
),"1",
IF(OR(CU2="Традиции, сложившиеся обычаи",
CU2="У нас осторожно относятся к любым изменениям, главное – спокойствие и постоянство",
CU2="Это обычное дело, учителя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у нас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все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нашей школе",
CU2="Не заостряют на этом внимания – такие ситуации случаются и потом сходят на нет",
CU2="Всё как обычно, отдыхают",
CU2="С переменами не спешат,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коллективе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f>
        <v>3</v>
      </c>
      <c r="DW2" s="7" t="str">
        <f t="shared" ref="DW2:DW9" si="46">IF(OR(CV2="Решения и распоряжения школьной администрации",
CV2="У нас реализуют задумки и инициативы классного руководителя и школьной администрации, ответственно относятся к поручениям",
CV2="Относится к компетенции администрации школы",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призывает поучаствовать вышестоящее руководство",
CV2="Образцовая самодисциплина и следование правилам",
CV2="Стараются убедить этих учителей,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администрации",
CV2="Как к проблеме, которая должна решаться руководством",
CV2="Задания, которые сам (-а) считаю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школьной администрации",
CV2="В школе чётко соблюдаются правила и всегда понятно, что от тебя требуется",
CV2="Обращаются к руководителю",
CV2="Руководство школы самостоятельно решает, какие кружки и секции открыть. Возможно, на это влияют и вышестоящие органы",
CV2="Ставят двойку и сообщают родителям",
CV2="Принимают меры административного характера",
CV2="Делают то, что попросят педагоги или администрация",
CV2="Администрация решает, как это лучше сделать",
CV2="Сообщать руководству школы",
),"1",
IF(OR(CV2="Традиции, сложившиеся обычаи",
CV2="У нас осторожно относятся к любым изменениям, главное – спокойствие и постоянство",
CV2="Это обычное дело, учителя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у нас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все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нашей школе",
CV2="Не заостряют на этом внимания – такие ситуации случаются и потом сходят на нет",
CV2="Всё как обычно, отдыхают",
CV2="С переменами не спешат,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коллективе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f>
        <v>4</v>
      </c>
      <c r="DX2" s="7" t="str">
        <f t="shared" ref="DX2:DX9" si="47">IF(OR(CW2="Решения и распоряжения школьной администрации",
CW2="У нас реализуют задумки и инициативы классного руководителя и школьной администрации, ответственно относятся к поручениям",
CW2="Относится к компетенции администрации школы",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призывает поучаствовать вышестоящее руководство",
CW2="Образцовая самодисциплина и следование правилам",
CW2="Стараются убедить этих учителей,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администрации",
CW2="Как к проблеме, которая должна решаться руководством",
CW2="Задания, которые сам (-а) считаю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школьной администрации",
CW2="В школе чётко соблюдаются правила и всегда понятно, что от тебя требуется",
CW2="Обращаются к руководителю",
CW2="Руководство школы самостоятельно решает, какие кружки и секции открыть. Возможно, на это влияют и вышестоящие органы",
CW2="Ставят двойку и сообщают родителям",
CW2="Принимают меры административного характера",
CW2="Делают то, что попросят педагоги или администрация",
CW2="Администрация решает, как это лучше сделать",
CW2="Сообщать руководству школы",
),"1",
IF(OR(CW2="Традиции, сложившиеся обычаи",
CW2="У нас осторожно относятся к любым изменениям, главное – спокойствие и постоянство",
CW2="Это обычное дело, учителя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у нас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все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нашей школе",
CW2="Не заостряют на этом внимания – такие ситуации случаются и потом сходят на нет",
CW2="Всё как обычно, отдыхают",
CW2="С переменами не спешат,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коллективе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f>
        <v>3</v>
      </c>
      <c r="DY2" s="7" t="str">
        <f t="shared" ref="DY2:DY9" si="48">IF(OR(CX2="Решения и распоряжения школьной администрации",
CX2="У нас реализуют задумки и инициативы классного руководителя и школьной администрации, ответственно относятся к поручениям",
CX2="Относится к компетенции администрации школы",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призывает поучаствовать вышестоящее руководство",
CX2="Образцовая самодисциплина и следование правилам",
CX2="Стараются убедить этих учителей,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администрации",
CX2="Как к проблеме, которая должна решаться руководством",
CX2="Задания, которые сам (-а) считаю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школьной администрации",
CX2="В школе чётко соблюдаются правила и всегда понятно, что от тебя требуется",
CX2="Обращаются к руководителю",
CX2="Руководство школы самостоятельно решает, какие кружки и секции открыть. Возможно, на это влияют и вышестоящие органы",
CX2="Ставят двойку и сообщают родителям",
CX2="Принимают меры административного характера",
CX2="Делают то, что попросят педагоги или администрация",
CX2="Администрация решает, как это лучше сделать",
CX2="Сообщать руководству школы",
),"1",
IF(OR(CX2="Традиции, сложившиеся обычаи",
CX2="У нас осторожно относятся к любым изменениям, главное – спокойствие и постоянство",
CX2="Это обычное дело, учителя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коллективе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f>
        <v>2</v>
      </c>
      <c r="DZ2" s="7" t="str">
        <f t="shared" ref="DZ2:DZ9" si="49">IF(OR(CY2="Решения и распоряжения школьной администрации",
CY2="У нас реализуют задумки и инициативы классного руководителя и школьной администрации, ответственно относятся к поручениям",
CY2="Относится к компетенции администрации школы",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призывает поучаствовать вышестоящее руководство",
CY2="Образцовая самодисциплина и следование правилам",
CY2="Стараются убедить этих учителей,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администрации",
CY2="Как к проблеме, которая должна решаться руководством",
CY2="Задания, которые сам (-а) считаю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школьной администрации",
CY2="В школе чётко соблюдаются правила и всегда понятно, что от тебя требуется",
CY2="Обращаются к руководителю",
CY2="Руководство школы самостоятельно решает, какие кружки и секции открыть. Возможно, на это влияют и вышестоящие органы",
CY2="Ставят двойку и сообщают родителям",
CY2="Принимают меры административного характера",
CY2="Делают то, что попросят педагоги или администрация",
CY2="Администрация решает, как это лучше сделать",
CY2="Сообщать руководству школы",
),"1",
IF(OR(CY2="Традиции, сложившиеся обычаи",
CY2="У нас осторожно относятся к любым изменениям, главное – спокойствие и постоянство",
CY2="Это обычное дело, учителя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коллективе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f>
        <v>3</v>
      </c>
      <c r="EA2" s="7" t="str">
        <f t="shared" ref="EA2:EA9" si="50">IF(OR(CZ2="Решения и распоряжения школьной администрации",
CZ2="У нас реализуют задумки и инициативы классного руководителя и школьной администрации, ответственно относятся к поручениям",
CZ2="Относится к компетенции администрации школы",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призывает поучаствовать вышестоящее руководство",
CZ2="Образцовая самодисциплина и следование правилам",
CZ2="Стараются убедить этих учителей,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администрации",
CZ2="Как к проблеме, которая должна решаться руководством",
CZ2="Задания, которые сам (-а) считаю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школьной администрации",
CZ2="В школе чётко соблюдаются правила и всегда понятно, что от тебя требуется",
CZ2="Обращаются к руководителю",
CZ2="Руководство школы самостоятельно решает, какие кружки и секции открыть. Возможно, на это влияют и вышестоящие органы",
CZ2="Ставят двойку и сообщают родителям",
CZ2="Принимают меры административного характера",
CZ2="Делают то, что попросят педагоги или администрация",
CZ2="Администрация решает, как это лучше сделать",
CZ2="Сообщать руководству школы",
),"1",
IF(OR(CZ2="Традиции, сложившиеся обычаи",
CZ2="У нас осторожно относятся к любым изменениям, главное – спокойствие и постоянство",
CZ2="Это обычное дело, учителя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у нас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все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нашей школе",
CZ2="Не заостряют на этом внимания – такие ситуации случаются и потом сходят на нет",
CZ2="Всё как обычно, отдыхают",
CZ2="С переменами не спешат,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коллективе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f>
        <v>4</v>
      </c>
      <c r="EB2" s="7" t="str">
        <f t="shared" ref="EB2:EB9" si="51">IF(OR(DA2="Решения и распоряжения школьной администрации",
DA2="У нас реализуют задумки и инициативы классного руководителя и школьной администрации, ответственно относятся к поручениям",
DA2="Относится к компетенции администрации школы",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призывает поучаствовать вышестоящее руководство",
DA2="Образцовая самодисциплина и следование правилам",
DA2="Стараются убедить этих учителей,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администрации",
DA2="Как к проблеме, которая должна решаться руководством",
DA2="Задания, которые сам (-а) считаю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школьной администрации",
DA2="В школе чётко соблюдаются правила и всегда понятно, что от тебя требуется",
DA2="Обращаются к руководителю",
DA2="Руководство школы самостоятельно решает, какие кружки и секции открыть. Возможно, на это влияют и вышестоящие органы",
DA2="Ставят двойку и сообщают родителям",
DA2="Принимают меры административного характера",
DA2="Делают то, что попросят педагоги или администрация",
DA2="Администрация решает, как это лучше сделать",
DA2="Сообщать руководству школы",
),"1",
IF(OR(DA2="Традиции, сложившиеся обычаи",
DA2="У нас осторожно относятся к любым изменениям, главное – спокойствие и постоянство",
DA2="Это обычное дело, учителя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у нас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все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нашей школе",
DA2="Не заостряют на этом внимания – такие ситуации случаются и потом сходят на нет",
DA2="Всё как обычно, отдыхают",
DA2="С переменами не спешат,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коллективе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f>
        <v>3</v>
      </c>
      <c r="EC2" s="7" t="str">
        <f t="shared" ref="EC2:EC9" si="52">IF(OR(DB2="Решения и распоряжения школьной администрации",
DB2="У нас реализуют задумки и инициативы классного руководителя и школьной администрации, ответственно относятся к поручениям",
DB2="Относится к компетенции администрации школы",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призывает поучаствовать вышестоящее руководство",
DB2="Образцовая самодисциплина и следование правилам",
DB2="Стараются убедить этих учителей,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администрации",
DB2="Как к проблеме, которая должна решаться руководством",
DB2="Задания, которые сам (-а) считаю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школьной администрации",
DB2="В школе чётко соблюдаются правила и всегда понятно, что от тебя требуется",
DB2="Обращаются к руководителю",
DB2="Руководство школы самостоятельно решает, какие кружки и секции открыть. Возможно, на это влияют и вышестоящие органы",
DB2="Ставят двойку и сообщают родителям",
DB2="Принимают меры административного характера",
DB2="Делают то, что попросят педагоги или администрация",
DB2="Администрация решает, как это лучше сделать",
DB2="Сообщать руководству школы",
),"1",
IF(OR(DB2="Традиции, сложившиеся обычаи",
DB2="У нас осторожно относятся к любым изменениям, главное – спокойствие и постоянство",
DB2="Это обычное дело, учителя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у нас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все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нашей школе",
DB2="Не заостряют на этом внимания – такие ситуации случаются и потом сходят на нет",
DB2="Всё как обычно, отдыхают",
DB2="С переменами не спешат,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коллективе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f>
        <v>2</v>
      </c>
      <c r="ED2" s="7" t="str">
        <f t="shared" ref="ED2:ED9" si="53">IF(OR(DC2="Решения и распоряжения школьной администрации",
DC2="У нас реализуют задумки и инициативы классного руководителя и школьной администрации, ответственно относятся к поручениям",
DC2="Относится к компетенции администрации школы",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призывает поучаствовать вышестоящее руководство",
DC2="Образцовая самодисциплина и следование правилам",
DC2="Стараются убедить этих учителей,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администрации",
DC2="Как к проблеме, которая должна решаться руководством",
DC2="Задания, которые сам (-а) считаю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школьной администрации",
DC2="В школе чётко соблюдаются правила и всегда понятно, что от тебя требуется",
DC2="Обращаются к руководителю",
DC2="Руководство школы самостоятельно решает, какие кружки и секции открыть. Возможно, на это влияют и вышестоящие органы",
DC2="Ставят двойку и сообщают родителям",
DC2="Принимают меры административного характера",
DC2="Делают то, что попросят педагоги или администрация",
DC2="Администрация решает, как это лучше сделать",
DC2="Сообщать руководству школы",
),"1",
IF(OR(DC2="Традиции, сложившиеся обычаи",
DC2="У нас осторожно относятся к любым изменениям, главное – спокойствие и постоянство",
DC2="Это обычное дело, учителя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коллективе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f>
        <v>1</v>
      </c>
      <c r="EE2" s="9">
        <f>COUNTIF(Таблица1[[#This Row],[Ключ 2-1]:[Ключ 2-27]],"1")</f>
        <v>3</v>
      </c>
      <c r="EF2" s="9">
        <f>COUNTIF(Таблица1[[#This Row],[Ключ 2-1]:[Ключ 2-27]],"2")</f>
        <v>4</v>
      </c>
      <c r="EG2" s="9">
        <f>COUNTIF(Таблица1[[#This Row],[Ключ 2-1]:[Ключ 2-27]],"3")</f>
        <v>13</v>
      </c>
      <c r="EH2" s="9">
        <f>COUNTIF(Таблица1[[#This Row],[Ключ 2-1]:[Ключ 2-27]],"4")</f>
        <v>7</v>
      </c>
      <c r="EI2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2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3</v>
      </c>
      <c r="EK2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2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2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2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2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4</v>
      </c>
      <c r="EP2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2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2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2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2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2" s="1">
        <v>40</v>
      </c>
      <c r="EV2" s="1">
        <v>30</v>
      </c>
      <c r="EW2" s="1">
        <v>30</v>
      </c>
      <c r="EX2" s="1">
        <v>0</v>
      </c>
      <c r="EY2" s="1">
        <v>50</v>
      </c>
      <c r="EZ2" s="1">
        <v>31</v>
      </c>
      <c r="FA2" s="1">
        <v>19</v>
      </c>
      <c r="FB2" s="1">
        <v>0</v>
      </c>
      <c r="FC2" s="1">
        <v>50</v>
      </c>
      <c r="FD2" s="1">
        <v>30</v>
      </c>
      <c r="FE2" s="1">
        <v>20</v>
      </c>
      <c r="FF2" s="1">
        <v>0</v>
      </c>
      <c r="FG2" s="1">
        <v>50</v>
      </c>
      <c r="FH2" s="1">
        <v>30</v>
      </c>
      <c r="FI2" s="1">
        <v>20</v>
      </c>
      <c r="FJ2" s="1">
        <v>0</v>
      </c>
      <c r="FK2" s="1">
        <v>40</v>
      </c>
      <c r="FL2" s="1">
        <v>40</v>
      </c>
      <c r="FM2" s="1">
        <v>10</v>
      </c>
      <c r="FN2" s="1">
        <v>10</v>
      </c>
      <c r="FO2" s="1">
        <v>40</v>
      </c>
      <c r="FP2" s="1">
        <v>40</v>
      </c>
      <c r="FQ2" s="1">
        <v>10</v>
      </c>
      <c r="FR2" s="1">
        <v>10</v>
      </c>
      <c r="FS2" s="1">
        <v>30</v>
      </c>
      <c r="FT2" s="1">
        <v>30</v>
      </c>
      <c r="FU2" s="1">
        <v>20</v>
      </c>
      <c r="FV2" s="1">
        <v>20</v>
      </c>
      <c r="FW2" s="1">
        <v>30</v>
      </c>
      <c r="FX2" s="1">
        <v>30</v>
      </c>
      <c r="FY2" s="1">
        <v>20</v>
      </c>
      <c r="FZ2" s="1">
        <v>20</v>
      </c>
      <c r="GA2" s="1">
        <v>40</v>
      </c>
      <c r="GB2" s="1">
        <v>40</v>
      </c>
      <c r="GC2" s="1">
        <v>20</v>
      </c>
      <c r="GD2" s="1">
        <v>0</v>
      </c>
      <c r="GE2" s="1">
        <v>40</v>
      </c>
      <c r="GF2" s="1">
        <v>40</v>
      </c>
      <c r="GG2" s="1">
        <v>20</v>
      </c>
      <c r="GH2" s="1">
        <v>0</v>
      </c>
      <c r="GI2" s="1">
        <v>30</v>
      </c>
      <c r="GJ2" s="1">
        <v>30</v>
      </c>
      <c r="GK2" s="1">
        <v>20</v>
      </c>
      <c r="GL2" s="1">
        <v>20</v>
      </c>
      <c r="GM2" s="1">
        <v>30</v>
      </c>
      <c r="GN2" s="1">
        <v>30</v>
      </c>
      <c r="GO2" s="1">
        <v>20</v>
      </c>
      <c r="GP2" s="1">
        <v>20</v>
      </c>
      <c r="GQ2" s="17">
        <f t="shared" ref="GQ2:GQ9" si="54">AVERAGE(EU2,FC2,FK2,FS2,GA2,GI2)</f>
        <v>38.333333333333336</v>
      </c>
      <c r="GR2" s="17">
        <f t="shared" ref="GR2:GR9" si="55">AVERAGE(EV2,FD2,FL2,FT2,GB2,GJ2)</f>
        <v>33.333333333333336</v>
      </c>
      <c r="GS2" s="17">
        <f t="shared" ref="GS2:GS9" si="56">AVERAGE(EW2,FE2,FM2,FU2,GC2,GK2)</f>
        <v>20</v>
      </c>
      <c r="GT2" s="17">
        <f t="shared" ref="GT2:GT9" si="57">AVERAGE(EX2,FF2,FN2,FV2,GD2,GL2)</f>
        <v>8.3333333333333339</v>
      </c>
      <c r="GU2" s="16">
        <f t="shared" ref="GU2:GU9" si="58">AVERAGE(EY2,FG2,FO2,FW2,GE2,GM2)</f>
        <v>40</v>
      </c>
      <c r="GV2" s="16">
        <f t="shared" ref="GV2:GV9" si="59">AVERAGE(EZ2,FH2,FP2,FX2,GF2,GN2)</f>
        <v>33.5</v>
      </c>
      <c r="GW2" s="16">
        <f t="shared" ref="GW2:GW9" si="60">AVERAGE(FA2,FI2,FQ2,FY2,GG2,GO2)</f>
        <v>18.166666666666668</v>
      </c>
      <c r="GX2" s="16">
        <f t="shared" ref="GX2:GX9" si="61">AVERAGE(FB2,FJ2,FR2,FZ2,GH2,GP2)</f>
        <v>8.3333333333333339</v>
      </c>
      <c r="GY2" s="1" t="s">
        <v>117</v>
      </c>
      <c r="GZ2" s="1" t="s">
        <v>234</v>
      </c>
      <c r="HA2" s="1" t="s">
        <v>119</v>
      </c>
      <c r="HB2" s="1" t="s">
        <v>119</v>
      </c>
      <c r="HD2" s="1" t="s">
        <v>60</v>
      </c>
      <c r="HH2" s="1" t="s">
        <v>64</v>
      </c>
      <c r="HI2" s="1" t="s">
        <v>65</v>
      </c>
    </row>
    <row r="3" spans="1:218" x14ac:dyDescent="0.25">
      <c r="A3" s="1">
        <v>68121365</v>
      </c>
      <c r="B3" s="1" t="s">
        <v>242</v>
      </c>
      <c r="C3" s="1" t="s">
        <v>243</v>
      </c>
      <c r="D3" s="1" t="s">
        <v>66</v>
      </c>
      <c r="E3" s="1" t="s">
        <v>66</v>
      </c>
      <c r="F3" s="23">
        <v>2</v>
      </c>
      <c r="G3" s="1" t="s">
        <v>244</v>
      </c>
      <c r="H3" s="1" t="s">
        <v>245</v>
      </c>
      <c r="J3" s="6" t="s">
        <v>241</v>
      </c>
      <c r="K3" s="1" t="s">
        <v>196</v>
      </c>
      <c r="L3" s="1" t="s">
        <v>197</v>
      </c>
      <c r="M3" s="1" t="s">
        <v>188</v>
      </c>
      <c r="N3" s="1" t="s">
        <v>174</v>
      </c>
      <c r="O3" s="1" t="s">
        <v>70</v>
      </c>
      <c r="P3" s="1" t="s">
        <v>165</v>
      </c>
      <c r="Q3" s="1" t="s">
        <v>72</v>
      </c>
      <c r="R3" s="1" t="s">
        <v>143</v>
      </c>
      <c r="S3" s="1" t="s">
        <v>124</v>
      </c>
      <c r="T3" s="1" t="s">
        <v>125</v>
      </c>
      <c r="U3" s="1" t="s">
        <v>220</v>
      </c>
      <c r="V3" s="1" t="s">
        <v>76</v>
      </c>
      <c r="W3" s="1" t="s">
        <v>77</v>
      </c>
      <c r="X3" s="1" t="s">
        <v>199</v>
      </c>
      <c r="Y3" s="1" t="s">
        <v>79</v>
      </c>
      <c r="Z3" s="1" t="s">
        <v>144</v>
      </c>
      <c r="AA3" s="1" t="s">
        <v>230</v>
      </c>
      <c r="AB3" s="1" t="s">
        <v>168</v>
      </c>
      <c r="AC3" s="1" t="s">
        <v>127</v>
      </c>
      <c r="AD3" s="1" t="s">
        <v>200</v>
      </c>
      <c r="AE3" s="1" t="s">
        <v>211</v>
      </c>
      <c r="AF3" s="1" t="s">
        <v>128</v>
      </c>
      <c r="AG3" s="1" t="s">
        <v>86</v>
      </c>
      <c r="AH3" s="1" t="s">
        <v>233</v>
      </c>
      <c r="AI3" s="1" t="s">
        <v>130</v>
      </c>
      <c r="AJ3" s="1" t="s">
        <v>147</v>
      </c>
      <c r="AK3" s="1" t="s">
        <v>202</v>
      </c>
      <c r="AL3" s="4" t="str">
        <f t="shared" si="0"/>
        <v>2</v>
      </c>
      <c r="AM3" s="4" t="str">
        <f t="shared" si="1"/>
        <v>2</v>
      </c>
      <c r="AN3" s="4" t="str">
        <f t="shared" si="2"/>
        <v>4</v>
      </c>
      <c r="AO3" s="4" t="str">
        <f t="shared" si="3"/>
        <v>3</v>
      </c>
      <c r="AP3" s="4" t="str">
        <f t="shared" si="4"/>
        <v>4</v>
      </c>
      <c r="AQ3" s="4" t="str">
        <f t="shared" si="5"/>
        <v>2</v>
      </c>
      <c r="AR3" s="4" t="str">
        <f t="shared" si="6"/>
        <v>2</v>
      </c>
      <c r="AS3" s="4" t="str">
        <f t="shared" si="7"/>
        <v>2</v>
      </c>
      <c r="AT3" s="4" t="str">
        <f t="shared" si="8"/>
        <v>3</v>
      </c>
      <c r="AU3" s="4" t="str">
        <f t="shared" si="9"/>
        <v>3</v>
      </c>
      <c r="AV3" s="4" t="str">
        <f t="shared" si="10"/>
        <v>2</v>
      </c>
      <c r="AW3" s="4" t="str">
        <f t="shared" si="11"/>
        <v>3</v>
      </c>
      <c r="AX3" s="4" t="str">
        <f t="shared" si="12"/>
        <v>4</v>
      </c>
      <c r="AY3" s="4" t="str">
        <f t="shared" si="13"/>
        <v>3</v>
      </c>
      <c r="AZ3" s="4" t="str">
        <f t="shared" si="14"/>
        <v>3</v>
      </c>
      <c r="BA3" s="4" t="str">
        <f t="shared" si="15"/>
        <v>4</v>
      </c>
      <c r="BB3" s="4" t="str">
        <f t="shared" si="16"/>
        <v>1</v>
      </c>
      <c r="BC3" s="4" t="str">
        <f t="shared" si="17"/>
        <v>4</v>
      </c>
      <c r="BD3" s="4" t="str">
        <f t="shared" si="18"/>
        <v>2</v>
      </c>
      <c r="BE3" s="4" t="str">
        <f t="shared" si="19"/>
        <v>2</v>
      </c>
      <c r="BF3" s="4" t="str">
        <f t="shared" si="20"/>
        <v>2</v>
      </c>
      <c r="BG3" s="4" t="str">
        <f t="shared" si="21"/>
        <v>4</v>
      </c>
      <c r="BH3" s="4" t="str">
        <f t="shared" si="22"/>
        <v>3</v>
      </c>
      <c r="BI3" s="4" t="str">
        <f t="shared" si="23"/>
        <v>2</v>
      </c>
      <c r="BJ3" s="4" t="str">
        <f t="shared" si="24"/>
        <v>2</v>
      </c>
      <c r="BK3" s="4" t="str">
        <f t="shared" si="25"/>
        <v>3</v>
      </c>
      <c r="BL3" s="4" t="str">
        <f t="shared" si="26"/>
        <v>4</v>
      </c>
      <c r="BM3" s="7">
        <f>COUNTIF(Таблица1[[#This Row],[Ключ 1-1]:[Ключ 1-27]],"1")</f>
        <v>1</v>
      </c>
      <c r="BN3" s="7">
        <f>COUNTIF(Таблица1[[#This Row],[Ключ 1-1]:[Ключ 1-27]],"2")</f>
        <v>11</v>
      </c>
      <c r="BO3" s="7">
        <f>COUNTIF(Таблица1[[#This Row],[Ключ 1-1]:[Ключ 1-27]],"3")</f>
        <v>8</v>
      </c>
      <c r="BP3" s="7">
        <f>COUNTIF(Таблица1[[#This Row],[Ключ 1-1]:[Ключ 1-27]],"4")</f>
        <v>7</v>
      </c>
      <c r="BQ3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3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4</v>
      </c>
      <c r="BS3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3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3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3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4</v>
      </c>
      <c r="BW3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3</v>
      </c>
      <c r="BX3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1</v>
      </c>
      <c r="BY3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3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3</v>
      </c>
      <c r="CA3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3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3" s="1" t="s">
        <v>91</v>
      </c>
      <c r="CD3" s="1" t="s">
        <v>92</v>
      </c>
      <c r="CE3" s="1" t="s">
        <v>190</v>
      </c>
      <c r="CF3" s="1" t="s">
        <v>180</v>
      </c>
      <c r="CG3" s="1" t="s">
        <v>149</v>
      </c>
      <c r="CH3" s="1" t="s">
        <v>224</v>
      </c>
      <c r="CI3" s="1" t="s">
        <v>150</v>
      </c>
      <c r="CJ3" s="1" t="s">
        <v>98</v>
      </c>
      <c r="CK3" s="1" t="s">
        <v>99</v>
      </c>
      <c r="CL3" s="1" t="s">
        <v>100</v>
      </c>
      <c r="CM3" s="1" t="s">
        <v>101</v>
      </c>
      <c r="CN3" s="1" t="s">
        <v>195</v>
      </c>
      <c r="CO3" s="1" t="s">
        <v>206</v>
      </c>
      <c r="CP3" s="1" t="s">
        <v>227</v>
      </c>
      <c r="CQ3" s="1" t="s">
        <v>155</v>
      </c>
      <c r="CR3" s="1" t="s">
        <v>182</v>
      </c>
      <c r="CS3" s="1" t="s">
        <v>217</v>
      </c>
      <c r="CT3" s="1" t="s">
        <v>107</v>
      </c>
      <c r="CU3" s="1" t="s">
        <v>212</v>
      </c>
      <c r="CV3" s="1" t="s">
        <v>158</v>
      </c>
      <c r="CW3" s="1" t="s">
        <v>110</v>
      </c>
      <c r="CX3" s="1" t="s">
        <v>183</v>
      </c>
      <c r="CY3" s="1" t="s">
        <v>112</v>
      </c>
      <c r="CZ3" s="1" t="s">
        <v>161</v>
      </c>
      <c r="DA3" s="1" t="s">
        <v>184</v>
      </c>
      <c r="DB3" s="1" t="s">
        <v>191</v>
      </c>
      <c r="DC3" s="1" t="s">
        <v>116</v>
      </c>
      <c r="DD3" s="7" t="str">
        <f t="shared" si="27"/>
        <v>3</v>
      </c>
      <c r="DE3" s="7" t="str">
        <f t="shared" si="28"/>
        <v>3</v>
      </c>
      <c r="DF3" s="7" t="str">
        <f t="shared" si="29"/>
        <v>4</v>
      </c>
      <c r="DG3" s="7" t="str">
        <f t="shared" si="30"/>
        <v>3</v>
      </c>
      <c r="DH3" s="7" t="str">
        <f t="shared" si="31"/>
        <v>4</v>
      </c>
      <c r="DI3" s="7" t="str">
        <f t="shared" si="32"/>
        <v>2</v>
      </c>
      <c r="DJ3" s="7" t="str">
        <f t="shared" si="33"/>
        <v>4</v>
      </c>
      <c r="DK3" s="7" t="str">
        <f t="shared" si="34"/>
        <v>3</v>
      </c>
      <c r="DL3" s="7" t="str">
        <f t="shared" si="35"/>
        <v>4</v>
      </c>
      <c r="DM3" s="7" t="str">
        <f t="shared" si="36"/>
        <v>4</v>
      </c>
      <c r="DN3" s="7" t="str">
        <f t="shared" si="37"/>
        <v>3</v>
      </c>
      <c r="DO3" s="7" t="str">
        <f t="shared" si="38"/>
        <v>1</v>
      </c>
      <c r="DP3" s="7" t="str">
        <f t="shared" si="39"/>
        <v>1</v>
      </c>
      <c r="DQ3" s="7" t="str">
        <f t="shared" si="40"/>
        <v>3</v>
      </c>
      <c r="DR3" s="7" t="str">
        <f t="shared" si="41"/>
        <v>1</v>
      </c>
      <c r="DS3" s="7" t="str">
        <f t="shared" si="42"/>
        <v>2</v>
      </c>
      <c r="DT3" s="7" t="str">
        <f t="shared" si="43"/>
        <v>1</v>
      </c>
      <c r="DU3" s="7" t="str">
        <f t="shared" si="44"/>
        <v>4</v>
      </c>
      <c r="DV3" s="7" t="str">
        <f t="shared" si="45"/>
        <v>4</v>
      </c>
      <c r="DW3" s="7" t="str">
        <f t="shared" si="46"/>
        <v>4</v>
      </c>
      <c r="DX3" s="7" t="str">
        <f t="shared" si="47"/>
        <v>3</v>
      </c>
      <c r="DY3" s="7" t="str">
        <f t="shared" si="48"/>
        <v>1</v>
      </c>
      <c r="DZ3" s="7" t="str">
        <f t="shared" si="49"/>
        <v>4</v>
      </c>
      <c r="EA3" s="7" t="str">
        <f t="shared" si="50"/>
        <v>4</v>
      </c>
      <c r="EB3" s="7" t="str">
        <f t="shared" si="51"/>
        <v>1</v>
      </c>
      <c r="EC3" s="7" t="str">
        <f t="shared" si="52"/>
        <v>3</v>
      </c>
      <c r="ED3" s="7" t="str">
        <f t="shared" si="53"/>
        <v>3</v>
      </c>
      <c r="EE3" s="9">
        <f>COUNTIF(Таблица1[[#This Row],[Ключ 2-1]:[Ключ 2-27]],"1")</f>
        <v>6</v>
      </c>
      <c r="EF3" s="9">
        <f>COUNTIF(Таблица1[[#This Row],[Ключ 2-1]:[Ключ 2-27]],"2")</f>
        <v>2</v>
      </c>
      <c r="EG3" s="9">
        <f>COUNTIF(Таблица1[[#This Row],[Ключ 2-1]:[Ключ 2-27]],"3")</f>
        <v>9</v>
      </c>
      <c r="EH3" s="9">
        <f>COUNTIF(Таблица1[[#This Row],[Ключ 2-1]:[Ключ 2-27]],"4")</f>
        <v>10</v>
      </c>
      <c r="EI3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3</v>
      </c>
      <c r="EJ3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3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3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3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3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3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5</v>
      </c>
      <c r="EP3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3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3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3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2</v>
      </c>
      <c r="ET3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3" s="1">
        <v>100</v>
      </c>
      <c r="EV3" s="1">
        <v>0</v>
      </c>
      <c r="EW3" s="1">
        <v>0</v>
      </c>
      <c r="EX3" s="1">
        <v>0</v>
      </c>
      <c r="EY3" s="1">
        <v>85</v>
      </c>
      <c r="EZ3" s="1">
        <v>15</v>
      </c>
      <c r="FA3" s="1">
        <v>0</v>
      </c>
      <c r="FB3" s="1">
        <v>0</v>
      </c>
      <c r="FC3" s="1">
        <v>68</v>
      </c>
      <c r="FD3" s="1">
        <v>0</v>
      </c>
      <c r="FE3" s="1">
        <v>32</v>
      </c>
      <c r="FF3" s="1">
        <v>0</v>
      </c>
      <c r="FG3" s="1">
        <v>94</v>
      </c>
      <c r="FH3" s="1">
        <v>0</v>
      </c>
      <c r="FI3" s="1">
        <v>0</v>
      </c>
      <c r="FJ3" s="1">
        <v>6</v>
      </c>
      <c r="FK3" s="1">
        <v>88</v>
      </c>
      <c r="FL3" s="1">
        <v>12</v>
      </c>
      <c r="FM3" s="1">
        <v>0</v>
      </c>
      <c r="FN3" s="1">
        <v>0</v>
      </c>
      <c r="FO3" s="1">
        <v>100</v>
      </c>
      <c r="FP3" s="1">
        <v>0</v>
      </c>
      <c r="FQ3" s="1">
        <v>0</v>
      </c>
      <c r="FR3" s="1">
        <v>0</v>
      </c>
      <c r="FS3" s="1">
        <v>5</v>
      </c>
      <c r="FT3" s="1">
        <v>95</v>
      </c>
      <c r="FU3" s="1">
        <v>0</v>
      </c>
      <c r="FV3" s="1">
        <v>0</v>
      </c>
      <c r="FW3" s="1">
        <v>99</v>
      </c>
      <c r="FX3" s="1">
        <v>1</v>
      </c>
      <c r="FY3" s="1">
        <v>0</v>
      </c>
      <c r="FZ3" s="1">
        <v>0</v>
      </c>
      <c r="GA3" s="1">
        <v>31</v>
      </c>
      <c r="GB3" s="1">
        <v>0</v>
      </c>
      <c r="GC3" s="1">
        <v>27</v>
      </c>
      <c r="GD3" s="1">
        <v>42</v>
      </c>
      <c r="GE3" s="1">
        <v>19</v>
      </c>
      <c r="GF3" s="1">
        <v>8</v>
      </c>
      <c r="GG3" s="1">
        <v>0</v>
      </c>
      <c r="GH3" s="1">
        <v>73</v>
      </c>
      <c r="GI3" s="1">
        <v>77</v>
      </c>
      <c r="GJ3" s="1">
        <v>23</v>
      </c>
      <c r="GK3" s="1">
        <v>0</v>
      </c>
      <c r="GL3" s="1">
        <v>0</v>
      </c>
      <c r="GM3" s="1">
        <v>64</v>
      </c>
      <c r="GN3" s="1">
        <v>36</v>
      </c>
      <c r="GO3" s="1">
        <v>0</v>
      </c>
      <c r="GP3" s="1">
        <v>0</v>
      </c>
      <c r="GQ3" s="17">
        <f t="shared" si="54"/>
        <v>61.5</v>
      </c>
      <c r="GR3" s="17">
        <f t="shared" si="55"/>
        <v>21.666666666666668</v>
      </c>
      <c r="GS3" s="17">
        <f t="shared" si="56"/>
        <v>9.8333333333333339</v>
      </c>
      <c r="GT3" s="17">
        <f t="shared" si="57"/>
        <v>7</v>
      </c>
      <c r="GU3" s="16">
        <f t="shared" si="58"/>
        <v>76.833333333333329</v>
      </c>
      <c r="GV3" s="16">
        <f t="shared" si="59"/>
        <v>10</v>
      </c>
      <c r="GW3" s="16">
        <f t="shared" si="60"/>
        <v>0</v>
      </c>
      <c r="GX3" s="16">
        <f t="shared" si="61"/>
        <v>13.166666666666666</v>
      </c>
      <c r="GY3" s="1" t="s">
        <v>117</v>
      </c>
      <c r="GZ3" s="1" t="s">
        <v>118</v>
      </c>
      <c r="HA3" s="1" t="s">
        <v>163</v>
      </c>
      <c r="HB3" s="1" t="s">
        <v>194</v>
      </c>
      <c r="HD3" s="1" t="s">
        <v>60</v>
      </c>
    </row>
    <row r="4" spans="1:218" x14ac:dyDescent="0.25">
      <c r="A4" s="1">
        <v>67571961</v>
      </c>
      <c r="B4" s="1" t="s">
        <v>262</v>
      </c>
      <c r="C4" s="1" t="s">
        <v>263</v>
      </c>
      <c r="D4" s="1" t="s">
        <v>66</v>
      </c>
      <c r="E4" s="1" t="s">
        <v>66</v>
      </c>
      <c r="F4" s="23">
        <v>2</v>
      </c>
      <c r="G4" s="1" t="s">
        <v>249</v>
      </c>
      <c r="H4" s="1" t="s">
        <v>237</v>
      </c>
      <c r="J4" s="6" t="s">
        <v>241</v>
      </c>
      <c r="K4" s="1" t="s">
        <v>67</v>
      </c>
      <c r="L4" s="1" t="s">
        <v>197</v>
      </c>
      <c r="M4" s="1" t="s">
        <v>188</v>
      </c>
      <c r="N4" s="1" t="s">
        <v>174</v>
      </c>
      <c r="O4" s="1" t="s">
        <v>120</v>
      </c>
      <c r="P4" s="1" t="s">
        <v>71</v>
      </c>
      <c r="Q4" s="1" t="s">
        <v>122</v>
      </c>
      <c r="R4" s="1" t="s">
        <v>73</v>
      </c>
      <c r="S4" s="1" t="s">
        <v>124</v>
      </c>
      <c r="T4" s="1" t="s">
        <v>125</v>
      </c>
      <c r="U4" s="1" t="s">
        <v>75</v>
      </c>
      <c r="V4" s="1" t="s">
        <v>167</v>
      </c>
      <c r="W4" s="1" t="s">
        <v>77</v>
      </c>
      <c r="X4" s="1" t="s">
        <v>78</v>
      </c>
      <c r="Y4" s="1" t="s">
        <v>209</v>
      </c>
      <c r="Z4" s="1" t="s">
        <v>80</v>
      </c>
      <c r="AA4" s="1" t="s">
        <v>126</v>
      </c>
      <c r="AB4" s="1" t="s">
        <v>168</v>
      </c>
      <c r="AC4" s="1" t="s">
        <v>127</v>
      </c>
      <c r="AD4" s="1" t="s">
        <v>83</v>
      </c>
      <c r="AE4" s="1" t="s">
        <v>84</v>
      </c>
      <c r="AF4" s="1" t="s">
        <v>85</v>
      </c>
      <c r="AG4" s="1" t="s">
        <v>86</v>
      </c>
      <c r="AH4" s="1" t="s">
        <v>129</v>
      </c>
      <c r="AI4" s="1" t="s">
        <v>88</v>
      </c>
      <c r="AJ4" s="1" t="s">
        <v>89</v>
      </c>
      <c r="AK4" s="1" t="s">
        <v>221</v>
      </c>
      <c r="AL4" s="4" t="str">
        <f t="shared" si="0"/>
        <v>3</v>
      </c>
      <c r="AM4" s="4" t="str">
        <f t="shared" si="1"/>
        <v>2</v>
      </c>
      <c r="AN4" s="4" t="str">
        <f t="shared" si="2"/>
        <v>4</v>
      </c>
      <c r="AO4" s="4" t="str">
        <f t="shared" si="3"/>
        <v>3</v>
      </c>
      <c r="AP4" s="4" t="str">
        <f t="shared" si="4"/>
        <v>3</v>
      </c>
      <c r="AQ4" s="4" t="str">
        <f t="shared" si="5"/>
        <v>3</v>
      </c>
      <c r="AR4" s="4" t="str">
        <f t="shared" si="6"/>
        <v>4</v>
      </c>
      <c r="AS4" s="4" t="str">
        <f t="shared" si="7"/>
        <v>3</v>
      </c>
      <c r="AT4" s="4" t="str">
        <f t="shared" si="8"/>
        <v>3</v>
      </c>
      <c r="AU4" s="4" t="str">
        <f t="shared" si="9"/>
        <v>3</v>
      </c>
      <c r="AV4" s="4" t="str">
        <f t="shared" si="10"/>
        <v>4</v>
      </c>
      <c r="AW4" s="4" t="str">
        <f t="shared" si="11"/>
        <v>2</v>
      </c>
      <c r="AX4" s="4" t="str">
        <f t="shared" si="12"/>
        <v>4</v>
      </c>
      <c r="AY4" s="4" t="str">
        <f t="shared" si="13"/>
        <v>4</v>
      </c>
      <c r="AZ4" s="4" t="str">
        <f t="shared" si="14"/>
        <v>4</v>
      </c>
      <c r="BA4" s="4" t="str">
        <f t="shared" si="15"/>
        <v>3</v>
      </c>
      <c r="BB4" s="4" t="str">
        <f t="shared" si="16"/>
        <v>4</v>
      </c>
      <c r="BC4" s="4" t="str">
        <f t="shared" si="17"/>
        <v>4</v>
      </c>
      <c r="BD4" s="4" t="str">
        <f t="shared" si="18"/>
        <v>2</v>
      </c>
      <c r="BE4" s="4" t="str">
        <f t="shared" si="19"/>
        <v>3</v>
      </c>
      <c r="BF4" s="4" t="str">
        <f t="shared" si="20"/>
        <v>3</v>
      </c>
      <c r="BG4" s="4" t="str">
        <f t="shared" si="21"/>
        <v>3</v>
      </c>
      <c r="BH4" s="4" t="str">
        <f t="shared" si="22"/>
        <v>3</v>
      </c>
      <c r="BI4" s="4" t="str">
        <f t="shared" si="23"/>
        <v>4</v>
      </c>
      <c r="BJ4" s="4" t="str">
        <f t="shared" si="24"/>
        <v>4</v>
      </c>
      <c r="BK4" s="4" t="str">
        <f t="shared" si="25"/>
        <v>1</v>
      </c>
      <c r="BL4" s="4" t="str">
        <f t="shared" si="26"/>
        <v>1</v>
      </c>
      <c r="BM4" s="7">
        <f>COUNTIF(Таблица1[[#This Row],[Ключ 1-1]:[Ключ 1-27]],"1")</f>
        <v>2</v>
      </c>
      <c r="BN4" s="7">
        <f>COUNTIF(Таблица1[[#This Row],[Ключ 1-1]:[Ключ 1-27]],"2")</f>
        <v>3</v>
      </c>
      <c r="BO4" s="7">
        <f>COUNTIF(Таблица1[[#This Row],[Ключ 1-1]:[Ключ 1-27]],"3")</f>
        <v>12</v>
      </c>
      <c r="BP4" s="7">
        <f>COUNTIF(Таблица1[[#This Row],[Ключ 1-1]:[Ключ 1-27]],"4")</f>
        <v>10</v>
      </c>
      <c r="BQ4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4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4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4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4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4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4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4</v>
      </c>
      <c r="BX4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4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4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4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4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4</v>
      </c>
      <c r="CC4" s="1" t="s">
        <v>91</v>
      </c>
      <c r="CD4" s="1" t="s">
        <v>171</v>
      </c>
      <c r="CE4" s="1" t="s">
        <v>93</v>
      </c>
      <c r="CF4" s="1" t="s">
        <v>180</v>
      </c>
      <c r="CG4" s="1" t="s">
        <v>95</v>
      </c>
      <c r="CH4" s="1" t="s">
        <v>133</v>
      </c>
      <c r="CI4" s="1" t="s">
        <v>97</v>
      </c>
      <c r="CJ4" s="1" t="s">
        <v>98</v>
      </c>
      <c r="CK4" s="1" t="s">
        <v>99</v>
      </c>
      <c r="CL4" s="1" t="s">
        <v>204</v>
      </c>
      <c r="CM4" s="1" t="s">
        <v>136</v>
      </c>
      <c r="CN4" s="1" t="s">
        <v>102</v>
      </c>
      <c r="CO4" s="1" t="s">
        <v>137</v>
      </c>
      <c r="CP4" s="1" t="s">
        <v>227</v>
      </c>
      <c r="CQ4" s="1" t="s">
        <v>105</v>
      </c>
      <c r="CR4" s="1" t="s">
        <v>182</v>
      </c>
      <c r="CS4" s="1" t="s">
        <v>157</v>
      </c>
      <c r="CT4" s="1" t="s">
        <v>107</v>
      </c>
      <c r="CU4" s="1" t="s">
        <v>108</v>
      </c>
      <c r="CV4" s="1" t="s">
        <v>109</v>
      </c>
      <c r="CW4" s="1" t="s">
        <v>110</v>
      </c>
      <c r="CX4" s="1" t="s">
        <v>236</v>
      </c>
      <c r="CY4" s="1" t="s">
        <v>140</v>
      </c>
      <c r="CZ4" s="1" t="s">
        <v>161</v>
      </c>
      <c r="DA4" s="1" t="s">
        <v>114</v>
      </c>
      <c r="DB4" s="1" t="s">
        <v>115</v>
      </c>
      <c r="DC4" s="1" t="s">
        <v>141</v>
      </c>
      <c r="DD4" s="7" t="str">
        <f t="shared" si="27"/>
        <v>3</v>
      </c>
      <c r="DE4" s="7" t="str">
        <f t="shared" si="28"/>
        <v>4</v>
      </c>
      <c r="DF4" s="7" t="str">
        <f t="shared" si="29"/>
        <v>3</v>
      </c>
      <c r="DG4" s="7" t="str">
        <f t="shared" si="30"/>
        <v>3</v>
      </c>
      <c r="DH4" s="7" t="str">
        <f t="shared" si="31"/>
        <v>3</v>
      </c>
      <c r="DI4" s="7" t="str">
        <f t="shared" si="32"/>
        <v>1</v>
      </c>
      <c r="DJ4" s="7" t="str">
        <f t="shared" si="33"/>
        <v>3</v>
      </c>
      <c r="DK4" s="7" t="str">
        <f t="shared" si="34"/>
        <v>3</v>
      </c>
      <c r="DL4" s="7" t="str">
        <f t="shared" si="35"/>
        <v>4</v>
      </c>
      <c r="DM4" s="7" t="str">
        <f t="shared" si="36"/>
        <v>3</v>
      </c>
      <c r="DN4" s="7" t="str">
        <f t="shared" si="37"/>
        <v>4</v>
      </c>
      <c r="DO4" s="7" t="str">
        <f t="shared" si="38"/>
        <v>3</v>
      </c>
      <c r="DP4" s="7" t="str">
        <f t="shared" si="39"/>
        <v>4</v>
      </c>
      <c r="DQ4" s="7" t="str">
        <f t="shared" si="40"/>
        <v>3</v>
      </c>
      <c r="DR4" s="7" t="str">
        <f t="shared" si="41"/>
        <v>3</v>
      </c>
      <c r="DS4" s="7" t="str">
        <f t="shared" si="42"/>
        <v>2</v>
      </c>
      <c r="DT4" s="7" t="str">
        <f t="shared" si="43"/>
        <v>3</v>
      </c>
      <c r="DU4" s="7" t="str">
        <f t="shared" si="44"/>
        <v>4</v>
      </c>
      <c r="DV4" s="7" t="str">
        <f t="shared" si="45"/>
        <v>3</v>
      </c>
      <c r="DW4" s="7" t="str">
        <f t="shared" si="46"/>
        <v>3</v>
      </c>
      <c r="DX4" s="7" t="str">
        <f t="shared" si="47"/>
        <v>3</v>
      </c>
      <c r="DY4" s="7" t="str">
        <f t="shared" si="48"/>
        <v>2</v>
      </c>
      <c r="DZ4" s="7" t="str">
        <f t="shared" si="49"/>
        <v>3</v>
      </c>
      <c r="EA4" s="7" t="str">
        <f t="shared" si="50"/>
        <v>4</v>
      </c>
      <c r="EB4" s="7" t="str">
        <f t="shared" si="51"/>
        <v>3</v>
      </c>
      <c r="EC4" s="7" t="str">
        <f t="shared" si="52"/>
        <v>4</v>
      </c>
      <c r="ED4" s="7" t="str">
        <f t="shared" si="53"/>
        <v>1</v>
      </c>
      <c r="EE4" s="9">
        <f>COUNTIF(Таблица1[[#This Row],[Ключ 2-1]:[Ключ 2-27]],"1")</f>
        <v>2</v>
      </c>
      <c r="EF4" s="9">
        <f>COUNTIF(Таблица1[[#This Row],[Ключ 2-1]:[Ключ 2-27]],"2")</f>
        <v>2</v>
      </c>
      <c r="EG4" s="9">
        <f>COUNTIF(Таблица1[[#This Row],[Ключ 2-1]:[Ключ 2-27]],"3")</f>
        <v>16</v>
      </c>
      <c r="EH4" s="9">
        <f>COUNTIF(Таблица1[[#This Row],[Ключ 2-1]:[Ключ 2-27]],"4")</f>
        <v>7</v>
      </c>
      <c r="EI4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4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4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6</v>
      </c>
      <c r="EL4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4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4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4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6</v>
      </c>
      <c r="EP4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4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4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4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4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4" s="1">
        <v>19</v>
      </c>
      <c r="EV4" s="1">
        <v>39</v>
      </c>
      <c r="EW4" s="1">
        <v>22</v>
      </c>
      <c r="EX4" s="1">
        <v>20</v>
      </c>
      <c r="EY4" s="1">
        <v>39</v>
      </c>
      <c r="EZ4" s="1">
        <v>48</v>
      </c>
      <c r="FA4" s="1">
        <v>13</v>
      </c>
      <c r="FB4" s="1">
        <v>0</v>
      </c>
      <c r="FC4" s="1">
        <v>33</v>
      </c>
      <c r="FD4" s="1">
        <v>4</v>
      </c>
      <c r="FE4" s="1">
        <v>34</v>
      </c>
      <c r="FF4" s="1">
        <v>29</v>
      </c>
      <c r="FG4" s="1">
        <v>35</v>
      </c>
      <c r="FH4" s="1">
        <v>0</v>
      </c>
      <c r="FI4" s="1">
        <v>42</v>
      </c>
      <c r="FJ4" s="1">
        <v>23</v>
      </c>
      <c r="FK4" s="1">
        <v>37</v>
      </c>
      <c r="FL4" s="1">
        <v>14</v>
      </c>
      <c r="FM4" s="1">
        <v>27</v>
      </c>
      <c r="FN4" s="1">
        <v>22</v>
      </c>
      <c r="FO4" s="1">
        <v>26</v>
      </c>
      <c r="FP4" s="1">
        <v>16</v>
      </c>
      <c r="FQ4" s="1">
        <v>28</v>
      </c>
      <c r="FR4" s="1">
        <v>30</v>
      </c>
      <c r="FS4" s="1">
        <v>26</v>
      </c>
      <c r="FT4" s="1">
        <v>34</v>
      </c>
      <c r="FU4" s="1">
        <v>40</v>
      </c>
      <c r="FV4" s="1">
        <v>0</v>
      </c>
      <c r="FW4" s="1">
        <v>29</v>
      </c>
      <c r="FX4" s="1">
        <v>29</v>
      </c>
      <c r="FY4" s="1">
        <v>30</v>
      </c>
      <c r="FZ4" s="1">
        <v>12</v>
      </c>
      <c r="GA4" s="1">
        <v>16</v>
      </c>
      <c r="GB4" s="1">
        <v>38</v>
      </c>
      <c r="GC4" s="1">
        <v>28</v>
      </c>
      <c r="GD4" s="1">
        <v>18</v>
      </c>
      <c r="GE4" s="1">
        <v>21</v>
      </c>
      <c r="GF4" s="1">
        <v>39</v>
      </c>
      <c r="GG4" s="1">
        <v>27</v>
      </c>
      <c r="GH4" s="1">
        <v>13</v>
      </c>
      <c r="GI4" s="1">
        <v>21</v>
      </c>
      <c r="GJ4" s="1">
        <v>31</v>
      </c>
      <c r="GK4" s="1">
        <v>20</v>
      </c>
      <c r="GL4" s="1">
        <v>28</v>
      </c>
      <c r="GM4" s="1">
        <v>25</v>
      </c>
      <c r="GN4" s="1">
        <v>32</v>
      </c>
      <c r="GO4" s="1">
        <v>26</v>
      </c>
      <c r="GP4" s="1">
        <v>17</v>
      </c>
      <c r="GQ4" s="17">
        <f t="shared" si="54"/>
        <v>25.333333333333332</v>
      </c>
      <c r="GR4" s="17">
        <f t="shared" si="55"/>
        <v>26.666666666666668</v>
      </c>
      <c r="GS4" s="17">
        <f t="shared" si="56"/>
        <v>28.5</v>
      </c>
      <c r="GT4" s="17">
        <f t="shared" si="57"/>
        <v>19.5</v>
      </c>
      <c r="GU4" s="16">
        <f t="shared" si="58"/>
        <v>29.166666666666668</v>
      </c>
      <c r="GV4" s="16">
        <f t="shared" si="59"/>
        <v>27.333333333333332</v>
      </c>
      <c r="GW4" s="16">
        <f t="shared" si="60"/>
        <v>27.666666666666668</v>
      </c>
      <c r="GX4" s="16">
        <f t="shared" si="61"/>
        <v>15.833333333333334</v>
      </c>
      <c r="GY4" s="1" t="s">
        <v>117</v>
      </c>
      <c r="GZ4" s="1" t="s">
        <v>234</v>
      </c>
      <c r="HA4" s="1" t="s">
        <v>119</v>
      </c>
      <c r="HB4" s="1" t="s">
        <v>119</v>
      </c>
      <c r="HC4" s="1" t="s">
        <v>59</v>
      </c>
    </row>
    <row r="5" spans="1:218" x14ac:dyDescent="0.25">
      <c r="A5" s="1">
        <v>67567605</v>
      </c>
      <c r="B5" s="1" t="s">
        <v>264</v>
      </c>
      <c r="C5" s="1" t="s">
        <v>265</v>
      </c>
      <c r="D5" s="1" t="s">
        <v>66</v>
      </c>
      <c r="E5" s="1" t="s">
        <v>66</v>
      </c>
      <c r="F5" s="23">
        <v>2</v>
      </c>
      <c r="G5" s="1" t="s">
        <v>266</v>
      </c>
      <c r="H5" s="1" t="s">
        <v>267</v>
      </c>
      <c r="J5" s="6" t="s">
        <v>241</v>
      </c>
      <c r="K5" s="1" t="s">
        <v>196</v>
      </c>
      <c r="L5" s="1" t="s">
        <v>68</v>
      </c>
      <c r="M5" s="1" t="s">
        <v>188</v>
      </c>
      <c r="N5" s="1" t="s">
        <v>174</v>
      </c>
      <c r="O5" s="1" t="s">
        <v>120</v>
      </c>
      <c r="P5" s="1" t="s">
        <v>142</v>
      </c>
      <c r="Q5" s="1" t="s">
        <v>72</v>
      </c>
      <c r="R5" s="1" t="s">
        <v>123</v>
      </c>
      <c r="S5" s="1" t="s">
        <v>219</v>
      </c>
      <c r="T5" s="1" t="s">
        <v>166</v>
      </c>
      <c r="U5" s="1" t="s">
        <v>75</v>
      </c>
      <c r="V5" s="1" t="s">
        <v>76</v>
      </c>
      <c r="W5" s="1" t="s">
        <v>208</v>
      </c>
      <c r="X5" s="1" t="s">
        <v>78</v>
      </c>
      <c r="Y5" s="1" t="s">
        <v>228</v>
      </c>
      <c r="Z5" s="1" t="s">
        <v>80</v>
      </c>
      <c r="AA5" s="1" t="s">
        <v>126</v>
      </c>
      <c r="AB5" s="1" t="s">
        <v>168</v>
      </c>
      <c r="AC5" s="1" t="s">
        <v>127</v>
      </c>
      <c r="AD5" s="1" t="s">
        <v>83</v>
      </c>
      <c r="AE5" s="1" t="s">
        <v>84</v>
      </c>
      <c r="AF5" s="1" t="s">
        <v>85</v>
      </c>
      <c r="AG5" s="1" t="s">
        <v>86</v>
      </c>
      <c r="AH5" s="1" t="s">
        <v>129</v>
      </c>
      <c r="AI5" s="1" t="s">
        <v>88</v>
      </c>
      <c r="AJ5" s="1" t="s">
        <v>89</v>
      </c>
      <c r="AK5" s="1" t="s">
        <v>90</v>
      </c>
      <c r="AL5" s="4" t="str">
        <f t="shared" si="0"/>
        <v>2</v>
      </c>
      <c r="AM5" s="4" t="str">
        <f t="shared" si="1"/>
        <v>3</v>
      </c>
      <c r="AN5" s="4" t="str">
        <f t="shared" si="2"/>
        <v>4</v>
      </c>
      <c r="AO5" s="4" t="str">
        <f t="shared" si="3"/>
        <v>3</v>
      </c>
      <c r="AP5" s="4" t="str">
        <f t="shared" si="4"/>
        <v>3</v>
      </c>
      <c r="AQ5" s="4" t="str">
        <f t="shared" si="5"/>
        <v>1</v>
      </c>
      <c r="AR5" s="4" t="str">
        <f t="shared" si="6"/>
        <v>2</v>
      </c>
      <c r="AS5" s="4" t="str">
        <f t="shared" si="7"/>
        <v>4</v>
      </c>
      <c r="AT5" s="4" t="str">
        <f t="shared" si="8"/>
        <v>2</v>
      </c>
      <c r="AU5" s="4" t="str">
        <f t="shared" si="9"/>
        <v>2</v>
      </c>
      <c r="AV5" s="4" t="str">
        <f t="shared" si="10"/>
        <v>4</v>
      </c>
      <c r="AW5" s="4" t="str">
        <f t="shared" si="11"/>
        <v>3</v>
      </c>
      <c r="AX5" s="4" t="str">
        <f t="shared" si="12"/>
        <v>4</v>
      </c>
      <c r="AY5" s="4" t="str">
        <f t="shared" si="13"/>
        <v>4</v>
      </c>
      <c r="AZ5" s="4" t="str">
        <f t="shared" si="14"/>
        <v>2</v>
      </c>
      <c r="BA5" s="4" t="str">
        <f t="shared" si="15"/>
        <v>3</v>
      </c>
      <c r="BB5" s="4" t="str">
        <f t="shared" si="16"/>
        <v>4</v>
      </c>
      <c r="BC5" s="4" t="str">
        <f t="shared" si="17"/>
        <v>4</v>
      </c>
      <c r="BD5" s="4" t="str">
        <f t="shared" si="18"/>
        <v>2</v>
      </c>
      <c r="BE5" s="4" t="str">
        <f t="shared" si="19"/>
        <v>3</v>
      </c>
      <c r="BF5" s="4" t="str">
        <f t="shared" si="20"/>
        <v>3</v>
      </c>
      <c r="BG5" s="4" t="str">
        <f t="shared" si="21"/>
        <v>3</v>
      </c>
      <c r="BH5" s="4" t="str">
        <f t="shared" si="22"/>
        <v>3</v>
      </c>
      <c r="BI5" s="4" t="str">
        <f t="shared" si="23"/>
        <v>4</v>
      </c>
      <c r="BJ5" s="4" t="str">
        <f t="shared" si="24"/>
        <v>4</v>
      </c>
      <c r="BK5" s="4" t="str">
        <f t="shared" si="25"/>
        <v>1</v>
      </c>
      <c r="BL5" s="4" t="str">
        <f t="shared" si="26"/>
        <v>2</v>
      </c>
      <c r="BM5" s="7">
        <f>COUNTIF(Таблица1[[#This Row],[Ключ 1-1]:[Ключ 1-27]],"1")</f>
        <v>2</v>
      </c>
      <c r="BN5" s="7">
        <f>COUNTIF(Таблица1[[#This Row],[Ключ 1-1]:[Ключ 1-27]],"2")</f>
        <v>7</v>
      </c>
      <c r="BO5" s="7">
        <f>COUNTIF(Таблица1[[#This Row],[Ключ 1-1]:[Ключ 1-27]],"3")</f>
        <v>9</v>
      </c>
      <c r="BP5" s="7">
        <f>COUNTIF(Таблица1[[#This Row],[Ключ 1-1]:[Ключ 1-27]],"4")</f>
        <v>9</v>
      </c>
      <c r="BQ5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5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4</v>
      </c>
      <c r="BS5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5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5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5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5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4</v>
      </c>
      <c r="BX5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5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5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3</v>
      </c>
      <c r="CA5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2</v>
      </c>
      <c r="CB5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3</v>
      </c>
      <c r="CC5" s="1" t="s">
        <v>91</v>
      </c>
      <c r="CD5" s="1" t="s">
        <v>171</v>
      </c>
      <c r="CE5" s="1" t="s">
        <v>93</v>
      </c>
      <c r="CF5" s="1" t="s">
        <v>94</v>
      </c>
      <c r="CG5" s="1" t="s">
        <v>95</v>
      </c>
      <c r="CH5" s="1" t="s">
        <v>133</v>
      </c>
      <c r="CI5" s="1" t="s">
        <v>97</v>
      </c>
      <c r="CJ5" s="1" t="s">
        <v>98</v>
      </c>
      <c r="CK5" s="1" t="s">
        <v>99</v>
      </c>
      <c r="CL5" s="1" t="s">
        <v>204</v>
      </c>
      <c r="CM5" s="1" t="s">
        <v>136</v>
      </c>
      <c r="CN5" s="1" t="s">
        <v>102</v>
      </c>
      <c r="CO5" s="1" t="s">
        <v>137</v>
      </c>
      <c r="CP5" s="1" t="s">
        <v>227</v>
      </c>
      <c r="CQ5" s="1" t="s">
        <v>155</v>
      </c>
      <c r="CR5" s="1" t="s">
        <v>156</v>
      </c>
      <c r="CS5" s="1" t="s">
        <v>157</v>
      </c>
      <c r="CT5" s="1" t="s">
        <v>107</v>
      </c>
      <c r="CU5" s="1" t="s">
        <v>218</v>
      </c>
      <c r="CV5" s="1" t="s">
        <v>158</v>
      </c>
      <c r="CW5" s="1" t="s">
        <v>110</v>
      </c>
      <c r="CX5" s="1" t="s">
        <v>236</v>
      </c>
      <c r="CY5" s="1" t="s">
        <v>140</v>
      </c>
      <c r="CZ5" s="1" t="s">
        <v>161</v>
      </c>
      <c r="DA5" s="1" t="s">
        <v>114</v>
      </c>
      <c r="DB5" s="1" t="s">
        <v>439</v>
      </c>
      <c r="DC5" s="1" t="s">
        <v>141</v>
      </c>
      <c r="DD5" s="7" t="str">
        <f t="shared" si="27"/>
        <v>3</v>
      </c>
      <c r="DE5" s="7" t="str">
        <f t="shared" si="28"/>
        <v>4</v>
      </c>
      <c r="DF5" s="7" t="str">
        <f t="shared" si="29"/>
        <v>3</v>
      </c>
      <c r="DG5" s="7" t="str">
        <f t="shared" si="30"/>
        <v>1</v>
      </c>
      <c r="DH5" s="7" t="str">
        <f t="shared" si="31"/>
        <v>3</v>
      </c>
      <c r="DI5" s="7" t="str">
        <f t="shared" si="32"/>
        <v>1</v>
      </c>
      <c r="DJ5" s="7" t="str">
        <f t="shared" si="33"/>
        <v>3</v>
      </c>
      <c r="DK5" s="7" t="str">
        <f t="shared" si="34"/>
        <v>3</v>
      </c>
      <c r="DL5" s="7" t="str">
        <f t="shared" si="35"/>
        <v>4</v>
      </c>
      <c r="DM5" s="7" t="str">
        <f t="shared" si="36"/>
        <v>3</v>
      </c>
      <c r="DN5" s="7" t="str">
        <f t="shared" si="37"/>
        <v>4</v>
      </c>
      <c r="DO5" s="7" t="str">
        <f t="shared" si="38"/>
        <v>3</v>
      </c>
      <c r="DP5" s="7" t="str">
        <f t="shared" si="39"/>
        <v>4</v>
      </c>
      <c r="DQ5" s="7" t="str">
        <f t="shared" si="40"/>
        <v>3</v>
      </c>
      <c r="DR5" s="7" t="str">
        <f t="shared" si="41"/>
        <v>1</v>
      </c>
      <c r="DS5" s="7" t="str">
        <f t="shared" si="42"/>
        <v>1</v>
      </c>
      <c r="DT5" s="7" t="str">
        <f t="shared" si="43"/>
        <v>3</v>
      </c>
      <c r="DU5" s="7" t="str">
        <f t="shared" si="44"/>
        <v>4</v>
      </c>
      <c r="DV5" s="7" t="str">
        <f t="shared" si="45"/>
        <v>2</v>
      </c>
      <c r="DW5" s="7" t="str">
        <f t="shared" si="46"/>
        <v>4</v>
      </c>
      <c r="DX5" s="7" t="str">
        <f t="shared" si="47"/>
        <v>3</v>
      </c>
      <c r="DY5" s="7" t="str">
        <f t="shared" si="48"/>
        <v>2</v>
      </c>
      <c r="DZ5" s="7" t="str">
        <f t="shared" si="49"/>
        <v>3</v>
      </c>
      <c r="EA5" s="7" t="str">
        <f t="shared" si="50"/>
        <v>4</v>
      </c>
      <c r="EB5" s="7" t="str">
        <f t="shared" si="51"/>
        <v>3</v>
      </c>
      <c r="EC5" s="7" t="str">
        <f t="shared" si="52"/>
        <v>2</v>
      </c>
      <c r="ED5" s="7" t="str">
        <f t="shared" si="53"/>
        <v>1</v>
      </c>
      <c r="EE5" s="9">
        <f>COUNTIF(Таблица1[[#This Row],[Ключ 2-1]:[Ключ 2-27]],"1")</f>
        <v>5</v>
      </c>
      <c r="EF5" s="9">
        <f>COUNTIF(Таблица1[[#This Row],[Ключ 2-1]:[Ключ 2-27]],"2")</f>
        <v>3</v>
      </c>
      <c r="EG5" s="9">
        <f>COUNTIF(Таблица1[[#This Row],[Ключ 2-1]:[Ключ 2-27]],"3")</f>
        <v>12</v>
      </c>
      <c r="EH5" s="9">
        <f>COUNTIF(Таблица1[[#This Row],[Ключ 2-1]:[Ключ 2-27]],"4")</f>
        <v>7</v>
      </c>
      <c r="EI5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2</v>
      </c>
      <c r="EJ5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2</v>
      </c>
      <c r="EK5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4</v>
      </c>
      <c r="EL5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5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5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5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5</v>
      </c>
      <c r="EP5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5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5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5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3</v>
      </c>
      <c r="ET5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5" s="1">
        <v>49</v>
      </c>
      <c r="EV5" s="1">
        <v>22</v>
      </c>
      <c r="EW5" s="1">
        <v>29</v>
      </c>
      <c r="EX5" s="1">
        <v>0</v>
      </c>
      <c r="EY5" s="1">
        <v>39</v>
      </c>
      <c r="EZ5" s="1">
        <v>36</v>
      </c>
      <c r="FA5" s="1">
        <v>25</v>
      </c>
      <c r="FB5" s="1">
        <v>0</v>
      </c>
      <c r="FC5" s="1">
        <v>50</v>
      </c>
      <c r="FD5" s="1">
        <v>19</v>
      </c>
      <c r="FE5" s="1">
        <v>31</v>
      </c>
      <c r="FF5" s="1">
        <v>0</v>
      </c>
      <c r="FG5" s="1">
        <v>40</v>
      </c>
      <c r="FH5" s="1">
        <v>35</v>
      </c>
      <c r="FI5" s="1">
        <v>25</v>
      </c>
      <c r="FJ5" s="1">
        <v>0</v>
      </c>
      <c r="FK5" s="1">
        <v>32</v>
      </c>
      <c r="FL5" s="1">
        <v>26</v>
      </c>
      <c r="FM5" s="1">
        <v>9</v>
      </c>
      <c r="FN5" s="1">
        <v>33</v>
      </c>
      <c r="FO5" s="1">
        <v>40</v>
      </c>
      <c r="FP5" s="1">
        <v>42</v>
      </c>
      <c r="FQ5" s="1">
        <v>18</v>
      </c>
      <c r="FR5" s="1">
        <v>0</v>
      </c>
      <c r="FS5" s="1">
        <v>39</v>
      </c>
      <c r="FT5" s="1">
        <v>41</v>
      </c>
      <c r="FU5" s="1">
        <v>20</v>
      </c>
      <c r="FV5" s="1">
        <v>0</v>
      </c>
      <c r="FW5" s="1">
        <v>38</v>
      </c>
      <c r="FX5" s="1">
        <v>49</v>
      </c>
      <c r="FY5" s="1">
        <v>13</v>
      </c>
      <c r="FZ5" s="1">
        <v>0</v>
      </c>
      <c r="GA5" s="1">
        <v>33</v>
      </c>
      <c r="GB5" s="1">
        <v>67</v>
      </c>
      <c r="GC5" s="1">
        <v>0</v>
      </c>
      <c r="GD5" s="1">
        <v>0</v>
      </c>
      <c r="GE5" s="1">
        <v>40</v>
      </c>
      <c r="GF5" s="1">
        <v>59</v>
      </c>
      <c r="GG5" s="1">
        <v>1</v>
      </c>
      <c r="GH5" s="1">
        <v>0</v>
      </c>
      <c r="GI5" s="1">
        <v>26</v>
      </c>
      <c r="GJ5" s="1">
        <v>59</v>
      </c>
      <c r="GK5" s="1">
        <v>15</v>
      </c>
      <c r="GL5" s="1">
        <v>0</v>
      </c>
      <c r="GM5" s="1">
        <v>31</v>
      </c>
      <c r="GN5" s="1">
        <v>53</v>
      </c>
      <c r="GO5" s="1">
        <v>13</v>
      </c>
      <c r="GP5" s="1">
        <v>3</v>
      </c>
      <c r="GQ5" s="17">
        <f t="shared" si="54"/>
        <v>38.166666666666664</v>
      </c>
      <c r="GR5" s="17">
        <f t="shared" si="55"/>
        <v>39</v>
      </c>
      <c r="GS5" s="17">
        <f t="shared" si="56"/>
        <v>17.333333333333332</v>
      </c>
      <c r="GT5" s="17">
        <f t="shared" si="57"/>
        <v>5.5</v>
      </c>
      <c r="GU5" s="16">
        <f t="shared" si="58"/>
        <v>38</v>
      </c>
      <c r="GV5" s="16">
        <f t="shared" si="59"/>
        <v>45.666666666666664</v>
      </c>
      <c r="GW5" s="16">
        <f t="shared" si="60"/>
        <v>15.833333333333334</v>
      </c>
      <c r="GX5" s="16">
        <f t="shared" si="61"/>
        <v>0.5</v>
      </c>
      <c r="GY5" s="1" t="s">
        <v>192</v>
      </c>
      <c r="GZ5" s="1" t="s">
        <v>193</v>
      </c>
      <c r="HA5" s="1" t="s">
        <v>163</v>
      </c>
      <c r="HB5" s="1" t="s">
        <v>163</v>
      </c>
      <c r="HC5" s="1" t="s">
        <v>59</v>
      </c>
      <c r="HD5" s="1" t="s">
        <v>60</v>
      </c>
      <c r="HE5" s="1" t="s">
        <v>61</v>
      </c>
      <c r="HF5" s="1" t="s">
        <v>62</v>
      </c>
      <c r="HG5" s="1" t="s">
        <v>63</v>
      </c>
      <c r="HI5" s="1" t="s">
        <v>65</v>
      </c>
    </row>
    <row r="6" spans="1:218" x14ac:dyDescent="0.25">
      <c r="A6" s="1">
        <v>67588556</v>
      </c>
      <c r="B6" s="1" t="s">
        <v>251</v>
      </c>
      <c r="C6" s="1" t="s">
        <v>252</v>
      </c>
      <c r="D6" s="1" t="s">
        <v>66</v>
      </c>
      <c r="E6" s="1" t="s">
        <v>66</v>
      </c>
      <c r="F6" s="23">
        <v>2</v>
      </c>
      <c r="G6" s="1" t="s">
        <v>253</v>
      </c>
      <c r="H6" s="1" t="s">
        <v>254</v>
      </c>
      <c r="J6" s="6" t="s">
        <v>241</v>
      </c>
      <c r="K6" s="1" t="s">
        <v>67</v>
      </c>
      <c r="L6" s="1" t="s">
        <v>68</v>
      </c>
      <c r="M6" s="1" t="s">
        <v>69</v>
      </c>
      <c r="N6" s="1" t="s">
        <v>174</v>
      </c>
      <c r="O6" s="1" t="s">
        <v>120</v>
      </c>
      <c r="P6" s="1" t="s">
        <v>71</v>
      </c>
      <c r="Q6" s="1" t="s">
        <v>175</v>
      </c>
      <c r="R6" s="1" t="s">
        <v>73</v>
      </c>
      <c r="S6" s="1" t="s">
        <v>124</v>
      </c>
      <c r="T6" s="1" t="s">
        <v>125</v>
      </c>
      <c r="U6" s="1" t="s">
        <v>75</v>
      </c>
      <c r="V6" s="1" t="s">
        <v>76</v>
      </c>
      <c r="W6" s="1" t="s">
        <v>77</v>
      </c>
      <c r="X6" s="1" t="s">
        <v>78</v>
      </c>
      <c r="Y6" s="1" t="s">
        <v>79</v>
      </c>
      <c r="Z6" s="1" t="s">
        <v>144</v>
      </c>
      <c r="AA6" s="1" t="s">
        <v>81</v>
      </c>
      <c r="AB6" s="1" t="s">
        <v>82</v>
      </c>
      <c r="AC6" s="1" t="s">
        <v>214</v>
      </c>
      <c r="AD6" s="1" t="s">
        <v>83</v>
      </c>
      <c r="AE6" s="1" t="s">
        <v>84</v>
      </c>
      <c r="AF6" s="1" t="s">
        <v>85</v>
      </c>
      <c r="AG6" s="1" t="s">
        <v>145</v>
      </c>
      <c r="AH6" s="1" t="s">
        <v>87</v>
      </c>
      <c r="AI6" s="1" t="s">
        <v>88</v>
      </c>
      <c r="AJ6" s="1" t="s">
        <v>189</v>
      </c>
      <c r="AK6" s="1" t="s">
        <v>90</v>
      </c>
      <c r="AL6" s="4" t="str">
        <f t="shared" si="0"/>
        <v>3</v>
      </c>
      <c r="AM6" s="4" t="str">
        <f t="shared" si="1"/>
        <v>3</v>
      </c>
      <c r="AN6" s="4" t="str">
        <f t="shared" si="2"/>
        <v>3</v>
      </c>
      <c r="AO6" s="4" t="str">
        <f t="shared" si="3"/>
        <v>3</v>
      </c>
      <c r="AP6" s="4" t="str">
        <f t="shared" si="4"/>
        <v>3</v>
      </c>
      <c r="AQ6" s="4" t="str">
        <f t="shared" si="5"/>
        <v>3</v>
      </c>
      <c r="AR6" s="4" t="str">
        <f t="shared" si="6"/>
        <v>1</v>
      </c>
      <c r="AS6" s="4" t="str">
        <f t="shared" si="7"/>
        <v>3</v>
      </c>
      <c r="AT6" s="4" t="str">
        <f t="shared" si="8"/>
        <v>3</v>
      </c>
      <c r="AU6" s="4" t="str">
        <f t="shared" si="9"/>
        <v>3</v>
      </c>
      <c r="AV6" s="4" t="str">
        <f t="shared" si="10"/>
        <v>4</v>
      </c>
      <c r="AW6" s="4" t="str">
        <f t="shared" si="11"/>
        <v>3</v>
      </c>
      <c r="AX6" s="4" t="str">
        <f t="shared" si="12"/>
        <v>4</v>
      </c>
      <c r="AY6" s="4" t="str">
        <f t="shared" si="13"/>
        <v>4</v>
      </c>
      <c r="AZ6" s="4" t="str">
        <f t="shared" si="14"/>
        <v>3</v>
      </c>
      <c r="BA6" s="4" t="str">
        <f t="shared" si="15"/>
        <v>4</v>
      </c>
      <c r="BB6" s="4" t="str">
        <f t="shared" si="16"/>
        <v>3</v>
      </c>
      <c r="BC6" s="4" t="str">
        <f t="shared" si="17"/>
        <v>1</v>
      </c>
      <c r="BD6" s="4" t="str">
        <f t="shared" si="18"/>
        <v>4</v>
      </c>
      <c r="BE6" s="4" t="str">
        <f t="shared" si="19"/>
        <v>3</v>
      </c>
      <c r="BF6" s="4" t="str">
        <f t="shared" si="20"/>
        <v>3</v>
      </c>
      <c r="BG6" s="4" t="str">
        <f t="shared" si="21"/>
        <v>3</v>
      </c>
      <c r="BH6" s="4" t="str">
        <f t="shared" si="22"/>
        <v>4</v>
      </c>
      <c r="BI6" s="4" t="str">
        <f t="shared" si="23"/>
        <v>3</v>
      </c>
      <c r="BJ6" s="4" t="str">
        <f t="shared" si="24"/>
        <v>4</v>
      </c>
      <c r="BK6" s="4" t="str">
        <f t="shared" si="25"/>
        <v>2</v>
      </c>
      <c r="BL6" s="4" t="str">
        <f t="shared" si="26"/>
        <v>2</v>
      </c>
      <c r="BM6" s="7">
        <f>COUNTIF(Таблица1[[#This Row],[Ключ 1-1]:[Ключ 1-27]],"1")</f>
        <v>2</v>
      </c>
      <c r="BN6" s="7">
        <f>COUNTIF(Таблица1[[#This Row],[Ключ 1-1]:[Ключ 1-27]],"2")</f>
        <v>2</v>
      </c>
      <c r="BO6" s="7">
        <f>COUNTIF(Таблица1[[#This Row],[Ключ 1-1]:[Ключ 1-27]],"3")</f>
        <v>16</v>
      </c>
      <c r="BP6" s="7">
        <f>COUNTIF(Таблица1[[#This Row],[Ключ 1-1]:[Ключ 1-27]],"4")</f>
        <v>7</v>
      </c>
      <c r="BQ6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6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6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6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6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6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6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6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6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6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6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7</v>
      </c>
      <c r="CB6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0</v>
      </c>
      <c r="CC6" s="1" t="s">
        <v>91</v>
      </c>
      <c r="CD6" s="1" t="s">
        <v>171</v>
      </c>
      <c r="CE6" s="1" t="s">
        <v>203</v>
      </c>
      <c r="CF6" s="1" t="s">
        <v>180</v>
      </c>
      <c r="CG6" s="1" t="s">
        <v>95</v>
      </c>
      <c r="CH6" s="1" t="s">
        <v>133</v>
      </c>
      <c r="CI6" s="1" t="s">
        <v>97</v>
      </c>
      <c r="CJ6" s="1" t="s">
        <v>98</v>
      </c>
      <c r="CK6" s="1" t="s">
        <v>99</v>
      </c>
      <c r="CL6" s="1" t="s">
        <v>204</v>
      </c>
      <c r="CM6" s="1" t="s">
        <v>101</v>
      </c>
      <c r="CN6" s="1" t="s">
        <v>205</v>
      </c>
      <c r="CO6" s="1" t="s">
        <v>137</v>
      </c>
      <c r="CP6" s="1" t="s">
        <v>181</v>
      </c>
      <c r="CQ6" s="1" t="s">
        <v>105</v>
      </c>
      <c r="CR6" s="1" t="s">
        <v>182</v>
      </c>
      <c r="CS6" s="1" t="s">
        <v>106</v>
      </c>
      <c r="CT6" s="1" t="s">
        <v>107</v>
      </c>
      <c r="CU6" s="1" t="s">
        <v>212</v>
      </c>
      <c r="CV6" s="1" t="s">
        <v>158</v>
      </c>
      <c r="CW6" s="1" t="s">
        <v>110</v>
      </c>
      <c r="CX6" s="1" t="s">
        <v>173</v>
      </c>
      <c r="CY6" s="1" t="s">
        <v>112</v>
      </c>
      <c r="CZ6" s="1" t="s">
        <v>113</v>
      </c>
      <c r="DA6" s="1" t="s">
        <v>114</v>
      </c>
      <c r="DB6" s="1" t="s">
        <v>115</v>
      </c>
      <c r="DC6" s="1" t="s">
        <v>116</v>
      </c>
      <c r="DD6" s="7" t="str">
        <f t="shared" si="27"/>
        <v>3</v>
      </c>
      <c r="DE6" s="7" t="str">
        <f t="shared" si="28"/>
        <v>4</v>
      </c>
      <c r="DF6" s="7" t="str">
        <f t="shared" si="29"/>
        <v>2</v>
      </c>
      <c r="DG6" s="7" t="str">
        <f t="shared" si="30"/>
        <v>3</v>
      </c>
      <c r="DH6" s="7" t="str">
        <f t="shared" si="31"/>
        <v>3</v>
      </c>
      <c r="DI6" s="7" t="str">
        <f t="shared" si="32"/>
        <v>1</v>
      </c>
      <c r="DJ6" s="7" t="str">
        <f t="shared" si="33"/>
        <v>3</v>
      </c>
      <c r="DK6" s="7" t="str">
        <f t="shared" si="34"/>
        <v>3</v>
      </c>
      <c r="DL6" s="7" t="str">
        <f t="shared" si="35"/>
        <v>4</v>
      </c>
      <c r="DM6" s="7" t="str">
        <f t="shared" si="36"/>
        <v>3</v>
      </c>
      <c r="DN6" s="7" t="str">
        <f t="shared" si="37"/>
        <v>3</v>
      </c>
      <c r="DO6" s="7" t="str">
        <f t="shared" si="38"/>
        <v>2</v>
      </c>
      <c r="DP6" s="7" t="str">
        <f t="shared" si="39"/>
        <v>4</v>
      </c>
      <c r="DQ6" s="7" t="str">
        <f t="shared" si="40"/>
        <v>2</v>
      </c>
      <c r="DR6" s="7" t="str">
        <f t="shared" si="41"/>
        <v>3</v>
      </c>
      <c r="DS6" s="7" t="str">
        <f t="shared" si="42"/>
        <v>2</v>
      </c>
      <c r="DT6" s="7" t="str">
        <f t="shared" si="43"/>
        <v>4</v>
      </c>
      <c r="DU6" s="7" t="str">
        <f t="shared" si="44"/>
        <v>4</v>
      </c>
      <c r="DV6" s="7" t="str">
        <f t="shared" si="45"/>
        <v>4</v>
      </c>
      <c r="DW6" s="7" t="str">
        <f t="shared" si="46"/>
        <v>4</v>
      </c>
      <c r="DX6" s="7" t="str">
        <f t="shared" si="47"/>
        <v>3</v>
      </c>
      <c r="DY6" s="7" t="str">
        <f t="shared" si="48"/>
        <v>4</v>
      </c>
      <c r="DZ6" s="7" t="str">
        <f t="shared" si="49"/>
        <v>4</v>
      </c>
      <c r="EA6" s="7" t="str">
        <f t="shared" si="50"/>
        <v>3</v>
      </c>
      <c r="EB6" s="7" t="str">
        <f t="shared" si="51"/>
        <v>3</v>
      </c>
      <c r="EC6" s="7" t="str">
        <f t="shared" si="52"/>
        <v>4</v>
      </c>
      <c r="ED6" s="7" t="str">
        <f t="shared" si="53"/>
        <v>3</v>
      </c>
      <c r="EE6" s="9">
        <f>COUNTIF(Таблица1[[#This Row],[Ключ 2-1]:[Ключ 2-27]],"1")</f>
        <v>1</v>
      </c>
      <c r="EF6" s="9">
        <f>COUNTIF(Таблица1[[#This Row],[Ключ 2-1]:[Ключ 2-27]],"2")</f>
        <v>4</v>
      </c>
      <c r="EG6" s="9">
        <f>COUNTIF(Таблица1[[#This Row],[Ключ 2-1]:[Ключ 2-27]],"3")</f>
        <v>12</v>
      </c>
      <c r="EH6" s="9">
        <f>COUNTIF(Таблица1[[#This Row],[Ключ 2-1]:[Ключ 2-27]],"4")</f>
        <v>10</v>
      </c>
      <c r="EI6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6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6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5</v>
      </c>
      <c r="EL6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6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6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6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6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5</v>
      </c>
      <c r="EQ6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1</v>
      </c>
      <c r="ER6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6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6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6" s="1">
        <v>35</v>
      </c>
      <c r="EV6" s="1">
        <v>36</v>
      </c>
      <c r="EW6" s="1">
        <v>29</v>
      </c>
      <c r="EX6" s="1">
        <v>0</v>
      </c>
      <c r="EY6" s="1">
        <v>62</v>
      </c>
      <c r="EZ6" s="1">
        <v>38</v>
      </c>
      <c r="FA6" s="1">
        <v>0</v>
      </c>
      <c r="FB6" s="1">
        <v>0</v>
      </c>
      <c r="FC6" s="1">
        <v>18</v>
      </c>
      <c r="FD6" s="1">
        <v>82</v>
      </c>
      <c r="FE6" s="1">
        <v>0</v>
      </c>
      <c r="FF6" s="1">
        <v>0</v>
      </c>
      <c r="FG6" s="1">
        <v>57</v>
      </c>
      <c r="FH6" s="1">
        <v>43</v>
      </c>
      <c r="FI6" s="1">
        <v>0</v>
      </c>
      <c r="FJ6" s="1">
        <v>0</v>
      </c>
      <c r="FK6" s="1">
        <v>55</v>
      </c>
      <c r="FL6" s="1">
        <v>45</v>
      </c>
      <c r="FM6" s="1">
        <v>0</v>
      </c>
      <c r="FN6" s="1">
        <v>0</v>
      </c>
      <c r="FO6" s="1">
        <v>53</v>
      </c>
      <c r="FP6" s="1">
        <v>8</v>
      </c>
      <c r="FQ6" s="1">
        <v>39</v>
      </c>
      <c r="FR6" s="1">
        <v>0</v>
      </c>
      <c r="FS6" s="1">
        <v>81</v>
      </c>
      <c r="FT6" s="1">
        <v>19</v>
      </c>
      <c r="FU6" s="1">
        <v>0</v>
      </c>
      <c r="FV6" s="1">
        <v>0</v>
      </c>
      <c r="FW6" s="1">
        <v>0</v>
      </c>
      <c r="FX6" s="1">
        <v>0</v>
      </c>
      <c r="FY6" s="1">
        <v>81</v>
      </c>
      <c r="FZ6" s="1">
        <v>19</v>
      </c>
      <c r="GA6" s="1">
        <v>19</v>
      </c>
      <c r="GB6" s="1">
        <v>81</v>
      </c>
      <c r="GC6" s="1">
        <v>0</v>
      </c>
      <c r="GD6" s="1">
        <v>0</v>
      </c>
      <c r="GE6" s="1">
        <v>78</v>
      </c>
      <c r="GF6" s="1">
        <v>22</v>
      </c>
      <c r="GG6" s="1">
        <v>0</v>
      </c>
      <c r="GH6" s="1">
        <v>0</v>
      </c>
      <c r="GI6" s="1">
        <v>23</v>
      </c>
      <c r="GJ6" s="1">
        <v>74</v>
      </c>
      <c r="GK6" s="1">
        <v>3</v>
      </c>
      <c r="GL6" s="1">
        <v>0</v>
      </c>
      <c r="GM6" s="1">
        <v>90</v>
      </c>
      <c r="GN6" s="1">
        <v>10</v>
      </c>
      <c r="GO6" s="1">
        <v>0</v>
      </c>
      <c r="GP6" s="1">
        <v>0</v>
      </c>
      <c r="GQ6" s="17">
        <f t="shared" si="54"/>
        <v>38.5</v>
      </c>
      <c r="GR6" s="17">
        <f t="shared" si="55"/>
        <v>56.166666666666664</v>
      </c>
      <c r="GS6" s="17">
        <f t="shared" si="56"/>
        <v>5.333333333333333</v>
      </c>
      <c r="GT6" s="17">
        <f t="shared" si="57"/>
        <v>0</v>
      </c>
      <c r="GU6" s="16">
        <f t="shared" si="58"/>
        <v>56.666666666666664</v>
      </c>
      <c r="GV6" s="16">
        <f t="shared" si="59"/>
        <v>20.166666666666668</v>
      </c>
      <c r="GW6" s="16">
        <f t="shared" si="60"/>
        <v>20</v>
      </c>
      <c r="GX6" s="16">
        <f t="shared" si="61"/>
        <v>3.1666666666666665</v>
      </c>
      <c r="GY6" s="1" t="s">
        <v>117</v>
      </c>
      <c r="GZ6" s="1" t="s">
        <v>185</v>
      </c>
      <c r="HA6" s="1" t="s">
        <v>119</v>
      </c>
      <c r="HB6" s="1" t="s">
        <v>119</v>
      </c>
      <c r="HD6" s="1" t="s">
        <v>60</v>
      </c>
      <c r="HE6" s="1" t="s">
        <v>61</v>
      </c>
      <c r="HF6" s="1" t="s">
        <v>62</v>
      </c>
      <c r="HG6" s="1" t="s">
        <v>63</v>
      </c>
    </row>
    <row r="7" spans="1:218" x14ac:dyDescent="0.25">
      <c r="A7" s="1">
        <v>68289381</v>
      </c>
      <c r="B7" s="1" t="s">
        <v>238</v>
      </c>
      <c r="C7" s="1" t="s">
        <v>239</v>
      </c>
      <c r="D7" s="1" t="s">
        <v>66</v>
      </c>
      <c r="E7" s="1" t="s">
        <v>66</v>
      </c>
      <c r="F7" s="23">
        <v>2</v>
      </c>
      <c r="G7" s="1" t="s">
        <v>240</v>
      </c>
      <c r="H7" s="1" t="s">
        <v>215</v>
      </c>
      <c r="J7" s="6" t="s">
        <v>241</v>
      </c>
      <c r="K7" s="1" t="s">
        <v>67</v>
      </c>
      <c r="L7" s="1" t="s">
        <v>187</v>
      </c>
      <c r="M7" s="1" t="s">
        <v>69</v>
      </c>
      <c r="N7" s="1" t="s">
        <v>174</v>
      </c>
      <c r="O7" s="1" t="s">
        <v>120</v>
      </c>
      <c r="P7" s="1" t="s">
        <v>121</v>
      </c>
      <c r="Q7" s="1" t="s">
        <v>122</v>
      </c>
      <c r="R7" s="1" t="s">
        <v>123</v>
      </c>
      <c r="S7" s="1" t="s">
        <v>219</v>
      </c>
      <c r="T7" s="1" t="s">
        <v>125</v>
      </c>
      <c r="U7" s="1" t="s">
        <v>216</v>
      </c>
      <c r="V7" s="1" t="s">
        <v>76</v>
      </c>
      <c r="W7" s="1" t="s">
        <v>77</v>
      </c>
      <c r="X7" s="1" t="s">
        <v>78</v>
      </c>
      <c r="Y7" s="1" t="s">
        <v>228</v>
      </c>
      <c r="Z7" s="1" t="s">
        <v>177</v>
      </c>
      <c r="AA7" s="1" t="s">
        <v>81</v>
      </c>
      <c r="AB7" s="1" t="s">
        <v>82</v>
      </c>
      <c r="AC7" s="1" t="s">
        <v>210</v>
      </c>
      <c r="AD7" s="1" t="s">
        <v>83</v>
      </c>
      <c r="AE7" s="1" t="s">
        <v>84</v>
      </c>
      <c r="AF7" s="1" t="s">
        <v>85</v>
      </c>
      <c r="AG7" s="1" t="s">
        <v>145</v>
      </c>
      <c r="AH7" s="1" t="s">
        <v>129</v>
      </c>
      <c r="AI7" s="1" t="s">
        <v>130</v>
      </c>
      <c r="AJ7" s="1" t="s">
        <v>89</v>
      </c>
      <c r="AK7" s="1" t="s">
        <v>90</v>
      </c>
      <c r="AL7" s="4" t="str">
        <f t="shared" si="0"/>
        <v>3</v>
      </c>
      <c r="AM7" s="4" t="str">
        <f t="shared" si="1"/>
        <v>1</v>
      </c>
      <c r="AN7" s="4" t="str">
        <f t="shared" si="2"/>
        <v>3</v>
      </c>
      <c r="AO7" s="4" t="str">
        <f t="shared" si="3"/>
        <v>3</v>
      </c>
      <c r="AP7" s="4" t="str">
        <f t="shared" si="4"/>
        <v>3</v>
      </c>
      <c r="AQ7" s="4" t="str">
        <f t="shared" si="5"/>
        <v>4</v>
      </c>
      <c r="AR7" s="4" t="str">
        <f t="shared" si="6"/>
        <v>4</v>
      </c>
      <c r="AS7" s="4" t="str">
        <f t="shared" si="7"/>
        <v>4</v>
      </c>
      <c r="AT7" s="4" t="str">
        <f t="shared" si="8"/>
        <v>2</v>
      </c>
      <c r="AU7" s="4" t="str">
        <f t="shared" si="9"/>
        <v>3</v>
      </c>
      <c r="AV7" s="4" t="str">
        <f t="shared" si="10"/>
        <v>1</v>
      </c>
      <c r="AW7" s="4" t="str">
        <f t="shared" si="11"/>
        <v>3</v>
      </c>
      <c r="AX7" s="4" t="str">
        <f t="shared" si="12"/>
        <v>4</v>
      </c>
      <c r="AY7" s="4" t="str">
        <f t="shared" si="13"/>
        <v>4</v>
      </c>
      <c r="AZ7" s="4" t="str">
        <f t="shared" si="14"/>
        <v>2</v>
      </c>
      <c r="BA7" s="4" t="str">
        <f t="shared" si="15"/>
        <v>1</v>
      </c>
      <c r="BB7" s="4" t="str">
        <f t="shared" si="16"/>
        <v>3</v>
      </c>
      <c r="BC7" s="4" t="str">
        <f t="shared" si="17"/>
        <v>1</v>
      </c>
      <c r="BD7" s="4" t="str">
        <f t="shared" si="18"/>
        <v>3</v>
      </c>
      <c r="BE7" s="4" t="str">
        <f t="shared" si="19"/>
        <v>3</v>
      </c>
      <c r="BF7" s="4" t="str">
        <f t="shared" si="20"/>
        <v>3</v>
      </c>
      <c r="BG7" s="4" t="str">
        <f t="shared" si="21"/>
        <v>3</v>
      </c>
      <c r="BH7" s="4" t="str">
        <f t="shared" si="22"/>
        <v>4</v>
      </c>
      <c r="BI7" s="4" t="str">
        <f t="shared" si="23"/>
        <v>4</v>
      </c>
      <c r="BJ7" s="4" t="str">
        <f t="shared" si="24"/>
        <v>2</v>
      </c>
      <c r="BK7" s="4" t="str">
        <f t="shared" si="25"/>
        <v>1</v>
      </c>
      <c r="BL7" s="4" t="str">
        <f t="shared" si="26"/>
        <v>2</v>
      </c>
      <c r="BM7" s="7">
        <f>COUNTIF(Таблица1[[#This Row],[Ключ 1-1]:[Ключ 1-27]],"1")</f>
        <v>5</v>
      </c>
      <c r="BN7" s="7">
        <f>COUNTIF(Таблица1[[#This Row],[Ключ 1-1]:[Ключ 1-27]],"2")</f>
        <v>4</v>
      </c>
      <c r="BO7" s="7">
        <f>COUNTIF(Таблица1[[#This Row],[Ключ 1-1]:[Ключ 1-27]],"3")</f>
        <v>11</v>
      </c>
      <c r="BP7" s="7">
        <f>COUNTIF(Таблица1[[#This Row],[Ключ 1-1]:[Ключ 1-27]],"4")</f>
        <v>7</v>
      </c>
      <c r="BQ7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7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7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7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7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3</v>
      </c>
      <c r="BV7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7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3</v>
      </c>
      <c r="BX7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7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7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3</v>
      </c>
      <c r="CA7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3</v>
      </c>
      <c r="CB7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7" s="1" t="s">
        <v>91</v>
      </c>
      <c r="CD7" s="1" t="s">
        <v>132</v>
      </c>
      <c r="CE7" s="1" t="s">
        <v>203</v>
      </c>
      <c r="CF7" s="1" t="s">
        <v>180</v>
      </c>
      <c r="CG7" s="1" t="s">
        <v>95</v>
      </c>
      <c r="CH7" s="1" t="s">
        <v>96</v>
      </c>
      <c r="CI7" s="1" t="s">
        <v>134</v>
      </c>
      <c r="CJ7" s="1" t="s">
        <v>98</v>
      </c>
      <c r="CK7" s="1" t="s">
        <v>99</v>
      </c>
      <c r="CL7" s="1" t="s">
        <v>204</v>
      </c>
      <c r="CM7" s="1" t="s">
        <v>101</v>
      </c>
      <c r="CN7" s="1" t="s">
        <v>205</v>
      </c>
      <c r="CO7" s="1" t="s">
        <v>137</v>
      </c>
      <c r="CP7" s="1" t="s">
        <v>181</v>
      </c>
      <c r="CQ7" s="1" t="s">
        <v>105</v>
      </c>
      <c r="CR7" s="1" t="s">
        <v>156</v>
      </c>
      <c r="CS7" s="1" t="s">
        <v>106</v>
      </c>
      <c r="CT7" s="1" t="s">
        <v>231</v>
      </c>
      <c r="CU7" s="1" t="s">
        <v>108</v>
      </c>
      <c r="CV7" s="1" t="s">
        <v>158</v>
      </c>
      <c r="CW7" s="1" t="s">
        <v>110</v>
      </c>
      <c r="CX7" s="1" t="s">
        <v>111</v>
      </c>
      <c r="CY7" s="1" t="s">
        <v>112</v>
      </c>
      <c r="CZ7" s="1" t="s">
        <v>223</v>
      </c>
      <c r="DA7" s="1" t="s">
        <v>114</v>
      </c>
      <c r="DB7" s="1" t="s">
        <v>115</v>
      </c>
      <c r="DC7" s="1" t="s">
        <v>116</v>
      </c>
      <c r="DD7" s="7" t="str">
        <f t="shared" si="27"/>
        <v>3</v>
      </c>
      <c r="DE7" s="7" t="str">
        <f t="shared" si="28"/>
        <v>1</v>
      </c>
      <c r="DF7" s="7" t="str">
        <f t="shared" si="29"/>
        <v>2</v>
      </c>
      <c r="DG7" s="7" t="str">
        <f t="shared" si="30"/>
        <v>3</v>
      </c>
      <c r="DH7" s="7" t="str">
        <f t="shared" si="31"/>
        <v>3</v>
      </c>
      <c r="DI7" s="7" t="str">
        <f t="shared" si="32"/>
        <v>3</v>
      </c>
      <c r="DJ7" s="7" t="str">
        <f t="shared" si="33"/>
        <v>2</v>
      </c>
      <c r="DK7" s="7" t="str">
        <f t="shared" si="34"/>
        <v>3</v>
      </c>
      <c r="DL7" s="7" t="str">
        <f t="shared" si="35"/>
        <v>4</v>
      </c>
      <c r="DM7" s="7" t="str">
        <f t="shared" si="36"/>
        <v>3</v>
      </c>
      <c r="DN7" s="7" t="str">
        <f t="shared" si="37"/>
        <v>3</v>
      </c>
      <c r="DO7" s="7" t="str">
        <f t="shared" si="38"/>
        <v>2</v>
      </c>
      <c r="DP7" s="7" t="str">
        <f t="shared" si="39"/>
        <v>4</v>
      </c>
      <c r="DQ7" s="7" t="str">
        <f t="shared" si="40"/>
        <v>2</v>
      </c>
      <c r="DR7" s="7" t="str">
        <f t="shared" si="41"/>
        <v>3</v>
      </c>
      <c r="DS7" s="7" t="str">
        <f t="shared" si="42"/>
        <v>1</v>
      </c>
      <c r="DT7" s="7" t="str">
        <f t="shared" si="43"/>
        <v>4</v>
      </c>
      <c r="DU7" s="7" t="str">
        <f t="shared" si="44"/>
        <v>2</v>
      </c>
      <c r="DV7" s="7" t="str">
        <f t="shared" si="45"/>
        <v>3</v>
      </c>
      <c r="DW7" s="7" t="str">
        <f t="shared" si="46"/>
        <v>4</v>
      </c>
      <c r="DX7" s="7" t="str">
        <f t="shared" si="47"/>
        <v>3</v>
      </c>
      <c r="DY7" s="7" t="str">
        <f t="shared" si="48"/>
        <v>3</v>
      </c>
      <c r="DZ7" s="7" t="str">
        <f t="shared" si="49"/>
        <v>4</v>
      </c>
      <c r="EA7" s="7" t="str">
        <f t="shared" si="50"/>
        <v>2</v>
      </c>
      <c r="EB7" s="7" t="str">
        <f t="shared" si="51"/>
        <v>3</v>
      </c>
      <c r="EC7" s="7" t="str">
        <f t="shared" si="52"/>
        <v>4</v>
      </c>
      <c r="ED7" s="7" t="str">
        <f t="shared" si="53"/>
        <v>3</v>
      </c>
      <c r="EE7" s="9">
        <f>COUNTIF(Таблица1[[#This Row],[Ключ 2-1]:[Ключ 2-27]],"1")</f>
        <v>2</v>
      </c>
      <c r="EF7" s="9">
        <f>COUNTIF(Таблица1[[#This Row],[Ключ 2-1]:[Ключ 2-27]],"2")</f>
        <v>6</v>
      </c>
      <c r="EG7" s="9">
        <f>COUNTIF(Таблица1[[#This Row],[Ключ 2-1]:[Ключ 2-27]],"3")</f>
        <v>13</v>
      </c>
      <c r="EH7" s="9">
        <f>COUNTIF(Таблица1[[#This Row],[Ключ 2-1]:[Ключ 2-27]],"4")</f>
        <v>6</v>
      </c>
      <c r="EI7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1</v>
      </c>
      <c r="EJ7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7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6</v>
      </c>
      <c r="EL7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7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1</v>
      </c>
      <c r="EN7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7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7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4</v>
      </c>
      <c r="EQ7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7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4</v>
      </c>
      <c r="ES7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7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1</v>
      </c>
      <c r="EU7" s="1">
        <v>64</v>
      </c>
      <c r="EV7" s="1">
        <v>0</v>
      </c>
      <c r="EW7" s="1">
        <v>35</v>
      </c>
      <c r="EX7" s="1">
        <v>1</v>
      </c>
      <c r="EY7" s="1">
        <v>18</v>
      </c>
      <c r="EZ7" s="1">
        <v>3</v>
      </c>
      <c r="FA7" s="1">
        <v>39</v>
      </c>
      <c r="FB7" s="1">
        <v>40</v>
      </c>
      <c r="FC7" s="1">
        <v>22</v>
      </c>
      <c r="FD7" s="1">
        <v>33</v>
      </c>
      <c r="FE7" s="1">
        <v>32</v>
      </c>
      <c r="FF7" s="1">
        <v>13</v>
      </c>
      <c r="FG7" s="1">
        <v>19</v>
      </c>
      <c r="FH7" s="1">
        <v>9</v>
      </c>
      <c r="FI7" s="1">
        <v>29</v>
      </c>
      <c r="FJ7" s="1">
        <v>43</v>
      </c>
      <c r="FK7" s="1">
        <v>55</v>
      </c>
      <c r="FL7" s="1">
        <v>21</v>
      </c>
      <c r="FM7" s="1">
        <v>0</v>
      </c>
      <c r="FN7" s="1">
        <v>24</v>
      </c>
      <c r="FO7" s="1">
        <v>16</v>
      </c>
      <c r="FP7" s="1">
        <v>39</v>
      </c>
      <c r="FQ7" s="1">
        <v>27</v>
      </c>
      <c r="FR7" s="1">
        <v>18</v>
      </c>
      <c r="FS7" s="1">
        <v>0</v>
      </c>
      <c r="FT7" s="1">
        <v>12</v>
      </c>
      <c r="FU7" s="1">
        <v>59</v>
      </c>
      <c r="FV7" s="1">
        <v>29</v>
      </c>
      <c r="FW7" s="1">
        <v>29</v>
      </c>
      <c r="FX7" s="1">
        <v>11</v>
      </c>
      <c r="FY7" s="1">
        <v>7</v>
      </c>
      <c r="FZ7" s="1">
        <v>53</v>
      </c>
      <c r="GA7" s="1">
        <v>18</v>
      </c>
      <c r="GB7" s="1">
        <v>26</v>
      </c>
      <c r="GC7" s="1">
        <v>41</v>
      </c>
      <c r="GD7" s="1">
        <v>15</v>
      </c>
      <c r="GE7" s="1">
        <v>61</v>
      </c>
      <c r="GF7" s="1">
        <v>7</v>
      </c>
      <c r="GG7" s="1">
        <v>7</v>
      </c>
      <c r="GH7" s="1">
        <v>25</v>
      </c>
      <c r="GI7" s="1">
        <v>53</v>
      </c>
      <c r="GJ7" s="1">
        <v>19</v>
      </c>
      <c r="GK7" s="1">
        <v>18</v>
      </c>
      <c r="GL7" s="1">
        <v>10</v>
      </c>
      <c r="GM7" s="1">
        <v>36</v>
      </c>
      <c r="GN7" s="1">
        <v>37</v>
      </c>
      <c r="GO7" s="1">
        <v>17</v>
      </c>
      <c r="GP7" s="1">
        <v>10</v>
      </c>
      <c r="GQ7" s="17">
        <f t="shared" si="54"/>
        <v>35.333333333333336</v>
      </c>
      <c r="GR7" s="17">
        <f t="shared" si="55"/>
        <v>18.5</v>
      </c>
      <c r="GS7" s="17">
        <f t="shared" si="56"/>
        <v>30.833333333333332</v>
      </c>
      <c r="GT7" s="17">
        <f t="shared" si="57"/>
        <v>15.333333333333334</v>
      </c>
      <c r="GU7" s="16">
        <f t="shared" si="58"/>
        <v>29.833333333333332</v>
      </c>
      <c r="GV7" s="16">
        <f t="shared" si="59"/>
        <v>17.666666666666668</v>
      </c>
      <c r="GW7" s="16">
        <f t="shared" si="60"/>
        <v>21</v>
      </c>
      <c r="GX7" s="16">
        <f t="shared" si="61"/>
        <v>31.5</v>
      </c>
      <c r="GY7" s="1" t="s">
        <v>117</v>
      </c>
      <c r="GZ7" s="1" t="s">
        <v>185</v>
      </c>
      <c r="HA7" s="1" t="s">
        <v>119</v>
      </c>
      <c r="HB7" s="1" t="s">
        <v>119</v>
      </c>
      <c r="HD7" s="1" t="s">
        <v>60</v>
      </c>
      <c r="HE7" s="1" t="s">
        <v>61</v>
      </c>
      <c r="HF7" s="1" t="s">
        <v>62</v>
      </c>
      <c r="HG7" s="1" t="s">
        <v>63</v>
      </c>
      <c r="HH7" s="1" t="s">
        <v>64</v>
      </c>
      <c r="HI7" s="1" t="s">
        <v>65</v>
      </c>
    </row>
    <row r="8" spans="1:218" x14ac:dyDescent="0.25">
      <c r="A8" s="1">
        <v>67583900</v>
      </c>
      <c r="B8" s="1" t="s">
        <v>255</v>
      </c>
      <c r="C8" s="1" t="s">
        <v>256</v>
      </c>
      <c r="D8" s="1" t="s">
        <v>66</v>
      </c>
      <c r="E8" s="1" t="s">
        <v>66</v>
      </c>
      <c r="F8" s="23">
        <v>2</v>
      </c>
      <c r="G8" s="1" t="s">
        <v>257</v>
      </c>
      <c r="H8" s="1" t="s">
        <v>258</v>
      </c>
      <c r="J8" s="6" t="s">
        <v>241</v>
      </c>
      <c r="K8" s="1" t="s">
        <v>196</v>
      </c>
      <c r="L8" s="1" t="s">
        <v>68</v>
      </c>
      <c r="M8" s="1" t="s">
        <v>188</v>
      </c>
      <c r="N8" s="1" t="s">
        <v>174</v>
      </c>
      <c r="O8" s="1" t="s">
        <v>120</v>
      </c>
      <c r="P8" s="1" t="s">
        <v>71</v>
      </c>
      <c r="Q8" s="1" t="s">
        <v>122</v>
      </c>
      <c r="R8" s="1" t="s">
        <v>123</v>
      </c>
      <c r="S8" s="1" t="s">
        <v>219</v>
      </c>
      <c r="T8" s="1" t="s">
        <v>198</v>
      </c>
      <c r="U8" s="1" t="s">
        <v>75</v>
      </c>
      <c r="V8" s="1" t="s">
        <v>76</v>
      </c>
      <c r="W8" s="1" t="s">
        <v>208</v>
      </c>
      <c r="X8" s="1" t="s">
        <v>78</v>
      </c>
      <c r="Y8" s="1" t="s">
        <v>79</v>
      </c>
      <c r="Z8" s="1" t="s">
        <v>144</v>
      </c>
      <c r="AA8" s="1" t="s">
        <v>81</v>
      </c>
      <c r="AB8" s="1" t="s">
        <v>168</v>
      </c>
      <c r="AC8" s="1" t="s">
        <v>210</v>
      </c>
      <c r="AD8" s="1" t="s">
        <v>169</v>
      </c>
      <c r="AE8" s="1" t="s">
        <v>84</v>
      </c>
      <c r="AF8" s="1" t="s">
        <v>128</v>
      </c>
      <c r="AG8" s="1" t="s">
        <v>86</v>
      </c>
      <c r="AH8" s="1" t="s">
        <v>87</v>
      </c>
      <c r="AI8" s="1" t="s">
        <v>146</v>
      </c>
      <c r="AJ8" s="1" t="s">
        <v>147</v>
      </c>
      <c r="AK8" s="1" t="s">
        <v>90</v>
      </c>
      <c r="AL8" s="4" t="str">
        <f t="shared" si="0"/>
        <v>2</v>
      </c>
      <c r="AM8" s="4" t="str">
        <f t="shared" si="1"/>
        <v>3</v>
      </c>
      <c r="AN8" s="4" t="str">
        <f t="shared" si="2"/>
        <v>4</v>
      </c>
      <c r="AO8" s="4" t="str">
        <f t="shared" si="3"/>
        <v>3</v>
      </c>
      <c r="AP8" s="4" t="str">
        <f t="shared" si="4"/>
        <v>3</v>
      </c>
      <c r="AQ8" s="4" t="str">
        <f t="shared" si="5"/>
        <v>3</v>
      </c>
      <c r="AR8" s="4" t="str">
        <f t="shared" si="6"/>
        <v>4</v>
      </c>
      <c r="AS8" s="4" t="str">
        <f t="shared" si="7"/>
        <v>4</v>
      </c>
      <c r="AT8" s="4" t="str">
        <f t="shared" si="8"/>
        <v>2</v>
      </c>
      <c r="AU8" s="4" t="str">
        <f t="shared" si="9"/>
        <v>4</v>
      </c>
      <c r="AV8" s="4" t="str">
        <f t="shared" si="10"/>
        <v>4</v>
      </c>
      <c r="AW8" s="4" t="str">
        <f t="shared" si="11"/>
        <v>3</v>
      </c>
      <c r="AX8" s="4" t="str">
        <f t="shared" si="12"/>
        <v>4</v>
      </c>
      <c r="AY8" s="4" t="str">
        <f t="shared" si="13"/>
        <v>4</v>
      </c>
      <c r="AZ8" s="4" t="str">
        <f t="shared" si="14"/>
        <v>3</v>
      </c>
      <c r="BA8" s="4" t="str">
        <f t="shared" si="15"/>
        <v>4</v>
      </c>
      <c r="BB8" s="4" t="str">
        <f t="shared" si="16"/>
        <v>3</v>
      </c>
      <c r="BC8" s="4" t="str">
        <f t="shared" si="17"/>
        <v>4</v>
      </c>
      <c r="BD8" s="4" t="str">
        <f t="shared" si="18"/>
        <v>3</v>
      </c>
      <c r="BE8" s="4" t="str">
        <f t="shared" si="19"/>
        <v>4</v>
      </c>
      <c r="BF8" s="4" t="str">
        <f t="shared" si="20"/>
        <v>3</v>
      </c>
      <c r="BG8" s="4" t="str">
        <f t="shared" si="21"/>
        <v>4</v>
      </c>
      <c r="BH8" s="4" t="str">
        <f t="shared" si="22"/>
        <v>3</v>
      </c>
      <c r="BI8" s="4" t="str">
        <f t="shared" si="23"/>
        <v>3</v>
      </c>
      <c r="BJ8" s="4" t="str">
        <f t="shared" si="24"/>
        <v>1</v>
      </c>
      <c r="BK8" s="4" t="str">
        <f t="shared" si="25"/>
        <v>3</v>
      </c>
      <c r="BL8" s="4" t="str">
        <f t="shared" si="26"/>
        <v>2</v>
      </c>
      <c r="BM8" s="7">
        <f>COUNTIF(Таблица1[[#This Row],[Ключ 1-1]:[Ключ 1-27]],"1")</f>
        <v>1</v>
      </c>
      <c r="BN8" s="7">
        <f>COUNTIF(Таблица1[[#This Row],[Ключ 1-1]:[Ключ 1-27]],"2")</f>
        <v>3</v>
      </c>
      <c r="BO8" s="7">
        <f>COUNTIF(Таблица1[[#This Row],[Ключ 1-1]:[Ключ 1-27]],"3")</f>
        <v>12</v>
      </c>
      <c r="BP8" s="7">
        <f>COUNTIF(Таблица1[[#This Row],[Ключ 1-1]:[Ключ 1-27]],"4")</f>
        <v>11</v>
      </c>
      <c r="BQ8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8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8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2</v>
      </c>
      <c r="BT8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5</v>
      </c>
      <c r="BU8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8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8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8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8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8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2</v>
      </c>
      <c r="CA8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8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8" s="1" t="s">
        <v>148</v>
      </c>
      <c r="CD8" s="1" t="s">
        <v>132</v>
      </c>
      <c r="CE8" s="1" t="s">
        <v>190</v>
      </c>
      <c r="CF8" s="1" t="s">
        <v>180</v>
      </c>
      <c r="CG8" s="1" t="s">
        <v>229</v>
      </c>
      <c r="CH8" s="1" t="s">
        <v>133</v>
      </c>
      <c r="CI8" s="1" t="s">
        <v>225</v>
      </c>
      <c r="CJ8" s="1" t="s">
        <v>98</v>
      </c>
      <c r="CK8" s="1" t="s">
        <v>151</v>
      </c>
      <c r="CL8" s="1" t="s">
        <v>135</v>
      </c>
      <c r="CM8" s="1" t="s">
        <v>152</v>
      </c>
      <c r="CN8" s="1" t="s">
        <v>153</v>
      </c>
      <c r="CO8" s="1" t="s">
        <v>103</v>
      </c>
      <c r="CP8" s="1" t="s">
        <v>154</v>
      </c>
      <c r="CQ8" s="1" t="s">
        <v>155</v>
      </c>
      <c r="CR8" s="1" t="s">
        <v>156</v>
      </c>
      <c r="CS8" s="1" t="s">
        <v>157</v>
      </c>
      <c r="CT8" s="1" t="s">
        <v>107</v>
      </c>
      <c r="CU8" s="1" t="s">
        <v>138</v>
      </c>
      <c r="CV8" s="1" t="s">
        <v>158</v>
      </c>
      <c r="CW8" s="1" t="s">
        <v>222</v>
      </c>
      <c r="CX8" s="1" t="s">
        <v>183</v>
      </c>
      <c r="CY8" s="1" t="s">
        <v>160</v>
      </c>
      <c r="CZ8" s="1" t="s">
        <v>161</v>
      </c>
      <c r="DA8" s="1" t="s">
        <v>213</v>
      </c>
      <c r="DB8" s="1" t="s">
        <v>162</v>
      </c>
      <c r="DC8" s="1" t="s">
        <v>141</v>
      </c>
      <c r="DD8" s="7" t="str">
        <f t="shared" si="27"/>
        <v>1</v>
      </c>
      <c r="DE8" s="7" t="str">
        <f t="shared" si="28"/>
        <v>1</v>
      </c>
      <c r="DF8" s="7" t="str">
        <f t="shared" si="29"/>
        <v>4</v>
      </c>
      <c r="DG8" s="7" t="str">
        <f t="shared" si="30"/>
        <v>3</v>
      </c>
      <c r="DH8" s="7" t="str">
        <f t="shared" si="31"/>
        <v>2</v>
      </c>
      <c r="DI8" s="7" t="str">
        <f t="shared" si="32"/>
        <v>1</v>
      </c>
      <c r="DJ8" s="7" t="str">
        <f t="shared" si="33"/>
        <v>1</v>
      </c>
      <c r="DK8" s="7" t="str">
        <f t="shared" si="34"/>
        <v>3</v>
      </c>
      <c r="DL8" s="7" t="str">
        <f t="shared" si="35"/>
        <v>2</v>
      </c>
      <c r="DM8" s="7" t="str">
        <f t="shared" si="36"/>
        <v>1</v>
      </c>
      <c r="DN8" s="7" t="str">
        <f t="shared" si="37"/>
        <v>1</v>
      </c>
      <c r="DO8" s="7" t="str">
        <f t="shared" si="38"/>
        <v>4</v>
      </c>
      <c r="DP8" s="7" t="str">
        <f t="shared" si="39"/>
        <v>3</v>
      </c>
      <c r="DQ8" s="7" t="str">
        <f t="shared" si="40"/>
        <v>1</v>
      </c>
      <c r="DR8" s="7" t="str">
        <f t="shared" si="41"/>
        <v>1</v>
      </c>
      <c r="DS8" s="7" t="str">
        <f t="shared" si="42"/>
        <v>1</v>
      </c>
      <c r="DT8" s="7" t="str">
        <f t="shared" si="43"/>
        <v>3</v>
      </c>
      <c r="DU8" s="7" t="str">
        <f t="shared" si="44"/>
        <v>4</v>
      </c>
      <c r="DV8" s="7" t="str">
        <f t="shared" si="45"/>
        <v>1</v>
      </c>
      <c r="DW8" s="7" t="str">
        <f t="shared" si="46"/>
        <v>4</v>
      </c>
      <c r="DX8" s="7" t="str">
        <f t="shared" si="47"/>
        <v>2</v>
      </c>
      <c r="DY8" s="7" t="str">
        <f t="shared" si="48"/>
        <v>1</v>
      </c>
      <c r="DZ8" s="7" t="str">
        <f t="shared" si="49"/>
        <v>1</v>
      </c>
      <c r="EA8" s="7" t="str">
        <f t="shared" si="50"/>
        <v>4</v>
      </c>
      <c r="EB8" s="7" t="str">
        <f t="shared" si="51"/>
        <v>4</v>
      </c>
      <c r="EC8" s="7" t="str">
        <f t="shared" si="52"/>
        <v>1</v>
      </c>
      <c r="ED8" s="7" t="str">
        <f t="shared" si="53"/>
        <v>1</v>
      </c>
      <c r="EE8" s="9">
        <f>COUNTIF(Таблица1[[#This Row],[Ключ 2-1]:[Ключ 2-27]],"1")</f>
        <v>14</v>
      </c>
      <c r="EF8" s="9">
        <f>COUNTIF(Таблица1[[#This Row],[Ключ 2-1]:[Ключ 2-27]],"2")</f>
        <v>3</v>
      </c>
      <c r="EG8" s="9">
        <f>COUNTIF(Таблица1[[#This Row],[Ключ 2-1]:[Ключ 2-27]],"3")</f>
        <v>4</v>
      </c>
      <c r="EH8" s="9">
        <f>COUNTIF(Таблица1[[#This Row],[Ключ 2-1]:[Ключ 2-27]],"4")</f>
        <v>6</v>
      </c>
      <c r="EI8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6</v>
      </c>
      <c r="EJ8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8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8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8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5</v>
      </c>
      <c r="EN8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1</v>
      </c>
      <c r="EO8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2</v>
      </c>
      <c r="EP8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1</v>
      </c>
      <c r="EQ8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3</v>
      </c>
      <c r="ER8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2</v>
      </c>
      <c r="ES8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0</v>
      </c>
      <c r="ET8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8" s="1">
        <v>10</v>
      </c>
      <c r="EV8" s="1">
        <v>10</v>
      </c>
      <c r="EW8" s="1">
        <v>20</v>
      </c>
      <c r="EX8" s="1">
        <v>60</v>
      </c>
      <c r="EY8" s="1">
        <v>50</v>
      </c>
      <c r="EZ8" s="1">
        <v>50</v>
      </c>
      <c r="FA8" s="1">
        <v>0</v>
      </c>
      <c r="FB8" s="1">
        <v>0</v>
      </c>
      <c r="FC8" s="1">
        <v>50</v>
      </c>
      <c r="FD8" s="1">
        <v>10</v>
      </c>
      <c r="FE8" s="1">
        <v>16</v>
      </c>
      <c r="FF8" s="1">
        <v>24</v>
      </c>
      <c r="FG8" s="1">
        <v>38</v>
      </c>
      <c r="FH8" s="1">
        <v>20</v>
      </c>
      <c r="FI8" s="1">
        <v>20</v>
      </c>
      <c r="FJ8" s="1">
        <v>22</v>
      </c>
      <c r="FK8" s="1">
        <v>0</v>
      </c>
      <c r="FL8" s="1">
        <v>0</v>
      </c>
      <c r="FM8" s="1">
        <v>45</v>
      </c>
      <c r="FN8" s="1">
        <v>55</v>
      </c>
      <c r="FO8" s="1">
        <v>31</v>
      </c>
      <c r="FP8" s="1">
        <v>59</v>
      </c>
      <c r="FQ8" s="1">
        <v>3</v>
      </c>
      <c r="FR8" s="1">
        <v>7</v>
      </c>
      <c r="FS8" s="1">
        <v>8</v>
      </c>
      <c r="FT8" s="1">
        <v>22</v>
      </c>
      <c r="FU8" s="1">
        <v>29</v>
      </c>
      <c r="FV8" s="1">
        <v>41</v>
      </c>
      <c r="FW8" s="1">
        <v>47</v>
      </c>
      <c r="FX8" s="1">
        <v>28</v>
      </c>
      <c r="FY8" s="1">
        <v>25</v>
      </c>
      <c r="FZ8" s="1">
        <v>0</v>
      </c>
      <c r="GA8" s="1">
        <v>1</v>
      </c>
      <c r="GB8" s="1">
        <v>48</v>
      </c>
      <c r="GC8" s="1">
        <v>30</v>
      </c>
      <c r="GD8" s="1">
        <v>21</v>
      </c>
      <c r="GE8" s="1">
        <v>30</v>
      </c>
      <c r="GF8" s="1">
        <v>36</v>
      </c>
      <c r="GG8" s="1">
        <v>19</v>
      </c>
      <c r="GH8" s="1">
        <v>15</v>
      </c>
      <c r="GI8" s="1">
        <v>12</v>
      </c>
      <c r="GJ8" s="1">
        <v>45</v>
      </c>
      <c r="GK8" s="1">
        <v>18</v>
      </c>
      <c r="GL8" s="1">
        <v>25</v>
      </c>
      <c r="GM8" s="1">
        <v>53</v>
      </c>
      <c r="GN8" s="1">
        <v>15</v>
      </c>
      <c r="GO8" s="1">
        <v>15</v>
      </c>
      <c r="GP8" s="1">
        <v>17</v>
      </c>
      <c r="GQ8" s="17">
        <f t="shared" si="54"/>
        <v>13.5</v>
      </c>
      <c r="GR8" s="17">
        <f t="shared" si="55"/>
        <v>22.5</v>
      </c>
      <c r="GS8" s="17">
        <f t="shared" si="56"/>
        <v>26.333333333333332</v>
      </c>
      <c r="GT8" s="17">
        <f t="shared" si="57"/>
        <v>37.666666666666664</v>
      </c>
      <c r="GU8" s="16">
        <f t="shared" si="58"/>
        <v>41.5</v>
      </c>
      <c r="GV8" s="16">
        <f t="shared" si="59"/>
        <v>34.666666666666664</v>
      </c>
      <c r="GW8" s="16">
        <f t="shared" si="60"/>
        <v>13.666666666666666</v>
      </c>
      <c r="GX8" s="16">
        <f t="shared" si="61"/>
        <v>10.166666666666666</v>
      </c>
      <c r="GY8" s="1" t="s">
        <v>117</v>
      </c>
      <c r="GZ8" s="1" t="s">
        <v>185</v>
      </c>
      <c r="HA8" s="1" t="s">
        <v>119</v>
      </c>
      <c r="HB8" s="1" t="s">
        <v>119</v>
      </c>
      <c r="HC8" s="1" t="s">
        <v>59</v>
      </c>
    </row>
    <row r="9" spans="1:218" x14ac:dyDescent="0.25">
      <c r="A9" s="1">
        <v>67576746</v>
      </c>
      <c r="B9" s="1" t="s">
        <v>259</v>
      </c>
      <c r="C9" s="1" t="s">
        <v>260</v>
      </c>
      <c r="D9" s="1" t="s">
        <v>66</v>
      </c>
      <c r="E9" s="1" t="s">
        <v>66</v>
      </c>
      <c r="F9" s="23">
        <v>2</v>
      </c>
      <c r="G9" s="1" t="s">
        <v>261</v>
      </c>
      <c r="H9" s="1" t="s">
        <v>246</v>
      </c>
      <c r="J9" s="6" t="s">
        <v>241</v>
      </c>
      <c r="K9" s="1" t="s">
        <v>196</v>
      </c>
      <c r="L9" s="1" t="s">
        <v>68</v>
      </c>
      <c r="M9" s="1" t="s">
        <v>188</v>
      </c>
      <c r="N9" s="1" t="s">
        <v>174</v>
      </c>
      <c r="O9" s="1" t="s">
        <v>120</v>
      </c>
      <c r="P9" s="1" t="s">
        <v>71</v>
      </c>
      <c r="Q9" s="1" t="s">
        <v>226</v>
      </c>
      <c r="R9" s="1" t="s">
        <v>143</v>
      </c>
      <c r="S9" s="1" t="s">
        <v>124</v>
      </c>
      <c r="T9" s="1" t="s">
        <v>74</v>
      </c>
      <c r="U9" s="1" t="s">
        <v>176</v>
      </c>
      <c r="V9" s="1" t="s">
        <v>76</v>
      </c>
      <c r="W9" s="1" t="s">
        <v>77</v>
      </c>
      <c r="X9" s="1" t="s">
        <v>78</v>
      </c>
      <c r="Y9" s="1" t="s">
        <v>79</v>
      </c>
      <c r="Z9" s="1" t="s">
        <v>80</v>
      </c>
      <c r="AA9" s="1" t="s">
        <v>126</v>
      </c>
      <c r="AB9" s="1" t="s">
        <v>82</v>
      </c>
      <c r="AC9" s="1" t="s">
        <v>214</v>
      </c>
      <c r="AD9" s="1" t="s">
        <v>83</v>
      </c>
      <c r="AE9" s="1" t="s">
        <v>170</v>
      </c>
      <c r="AF9" s="1" t="s">
        <v>85</v>
      </c>
      <c r="AG9" s="1" t="s">
        <v>86</v>
      </c>
      <c r="AH9" s="1" t="s">
        <v>87</v>
      </c>
      <c r="AI9" s="1" t="s">
        <v>178</v>
      </c>
      <c r="AJ9" s="1" t="s">
        <v>201</v>
      </c>
      <c r="AK9" s="1" t="s">
        <v>90</v>
      </c>
      <c r="AL9" s="4" t="str">
        <f t="shared" si="0"/>
        <v>2</v>
      </c>
      <c r="AM9" s="4" t="str">
        <f t="shared" si="1"/>
        <v>3</v>
      </c>
      <c r="AN9" s="4" t="str">
        <f t="shared" si="2"/>
        <v>4</v>
      </c>
      <c r="AO9" s="4" t="str">
        <f t="shared" si="3"/>
        <v>3</v>
      </c>
      <c r="AP9" s="4" t="str">
        <f t="shared" si="4"/>
        <v>3</v>
      </c>
      <c r="AQ9" s="4" t="str">
        <f t="shared" si="5"/>
        <v>3</v>
      </c>
      <c r="AR9" s="4" t="str">
        <f t="shared" si="6"/>
        <v>3</v>
      </c>
      <c r="AS9" s="4" t="str">
        <f t="shared" si="7"/>
        <v>2</v>
      </c>
      <c r="AT9" s="4" t="str">
        <f t="shared" si="8"/>
        <v>3</v>
      </c>
      <c r="AU9" s="4" t="str">
        <f t="shared" si="9"/>
        <v>1</v>
      </c>
      <c r="AV9" s="4" t="str">
        <f t="shared" si="10"/>
        <v>3</v>
      </c>
      <c r="AW9" s="4" t="str">
        <f t="shared" si="11"/>
        <v>3</v>
      </c>
      <c r="AX9" s="4" t="str">
        <f t="shared" si="12"/>
        <v>4</v>
      </c>
      <c r="AY9" s="4" t="str">
        <f t="shared" si="13"/>
        <v>4</v>
      </c>
      <c r="AZ9" s="4" t="str">
        <f t="shared" si="14"/>
        <v>3</v>
      </c>
      <c r="BA9" s="4" t="str">
        <f t="shared" si="15"/>
        <v>3</v>
      </c>
      <c r="BB9" s="4" t="str">
        <f t="shared" si="16"/>
        <v>4</v>
      </c>
      <c r="BC9" s="4" t="str">
        <f t="shared" si="17"/>
        <v>1</v>
      </c>
      <c r="BD9" s="4" t="str">
        <f t="shared" si="18"/>
        <v>4</v>
      </c>
      <c r="BE9" s="4" t="str">
        <f t="shared" si="19"/>
        <v>3</v>
      </c>
      <c r="BF9" s="4" t="str">
        <f t="shared" si="20"/>
        <v>4</v>
      </c>
      <c r="BG9" s="4" t="str">
        <f t="shared" si="21"/>
        <v>3</v>
      </c>
      <c r="BH9" s="4" t="str">
        <f t="shared" si="22"/>
        <v>3</v>
      </c>
      <c r="BI9" s="4" t="str">
        <f t="shared" si="23"/>
        <v>3</v>
      </c>
      <c r="BJ9" s="4" t="str">
        <f t="shared" si="24"/>
        <v>3</v>
      </c>
      <c r="BK9" s="4" t="str">
        <f t="shared" si="25"/>
        <v>4</v>
      </c>
      <c r="BL9" s="4" t="str">
        <f t="shared" si="26"/>
        <v>2</v>
      </c>
      <c r="BM9" s="7">
        <f>COUNTIF(Таблица1[[#This Row],[Ключ 1-1]:[Ключ 1-27]],"1")</f>
        <v>2</v>
      </c>
      <c r="BN9" s="7">
        <f>COUNTIF(Таблица1[[#This Row],[Ключ 1-1]:[Ключ 1-27]],"2")</f>
        <v>3</v>
      </c>
      <c r="BO9" s="7">
        <f>COUNTIF(Таблица1[[#This Row],[Ключ 1-1]:[Ключ 1-27]],"3")</f>
        <v>15</v>
      </c>
      <c r="BP9" s="7">
        <f>COUNTIF(Таблица1[[#This Row],[Ключ 1-1]:[Ключ 1-27]],"4")</f>
        <v>7</v>
      </c>
      <c r="BQ9" s="13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9" s="13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9" s="13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9" s="13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9" s="4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9" s="4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1</v>
      </c>
      <c r="BW9" s="4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9" s="4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3</v>
      </c>
      <c r="BY9" s="13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9" s="13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9" s="13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5</v>
      </c>
      <c r="CB9" s="13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9" s="1" t="s">
        <v>148</v>
      </c>
      <c r="CD9" s="1" t="s">
        <v>132</v>
      </c>
      <c r="CE9" s="1" t="s">
        <v>190</v>
      </c>
      <c r="CF9" s="1" t="s">
        <v>180</v>
      </c>
      <c r="CG9" s="1" t="s">
        <v>229</v>
      </c>
      <c r="CH9" s="1" t="s">
        <v>133</v>
      </c>
      <c r="CI9" s="1" t="s">
        <v>134</v>
      </c>
      <c r="CJ9" s="1" t="s">
        <v>172</v>
      </c>
      <c r="CK9" s="1" t="s">
        <v>99</v>
      </c>
      <c r="CL9" s="1" t="s">
        <v>100</v>
      </c>
      <c r="CM9" s="1" t="s">
        <v>152</v>
      </c>
      <c r="CN9" s="1" t="s">
        <v>102</v>
      </c>
      <c r="CO9" s="1" t="s">
        <v>137</v>
      </c>
      <c r="CP9" s="1" t="s">
        <v>104</v>
      </c>
      <c r="CQ9" s="1" t="s">
        <v>207</v>
      </c>
      <c r="CR9" s="1" t="s">
        <v>156</v>
      </c>
      <c r="CS9" s="1" t="s">
        <v>106</v>
      </c>
      <c r="CT9" s="1" t="s">
        <v>107</v>
      </c>
      <c r="CU9" s="1" t="s">
        <v>138</v>
      </c>
      <c r="CV9" s="1" t="s">
        <v>139</v>
      </c>
      <c r="CW9" s="1" t="s">
        <v>159</v>
      </c>
      <c r="CX9" s="1" t="s">
        <v>183</v>
      </c>
      <c r="CY9" s="1" t="s">
        <v>160</v>
      </c>
      <c r="CZ9" s="1" t="s">
        <v>113</v>
      </c>
      <c r="DA9" s="1" t="s">
        <v>213</v>
      </c>
      <c r="DB9" s="1" t="s">
        <v>162</v>
      </c>
      <c r="DC9" s="1" t="s">
        <v>141</v>
      </c>
      <c r="DD9" s="7" t="str">
        <f t="shared" si="27"/>
        <v>1</v>
      </c>
      <c r="DE9" s="7" t="str">
        <f t="shared" si="28"/>
        <v>1</v>
      </c>
      <c r="DF9" s="7" t="str">
        <f t="shared" si="29"/>
        <v>4</v>
      </c>
      <c r="DG9" s="7" t="str">
        <f t="shared" si="30"/>
        <v>3</v>
      </c>
      <c r="DH9" s="7" t="str">
        <f t="shared" si="31"/>
        <v>2</v>
      </c>
      <c r="DI9" s="7" t="str">
        <f t="shared" si="32"/>
        <v>1</v>
      </c>
      <c r="DJ9" s="7" t="str">
        <f t="shared" si="33"/>
        <v>2</v>
      </c>
      <c r="DK9" s="7" t="str">
        <f t="shared" si="34"/>
        <v>2</v>
      </c>
      <c r="DL9" s="7" t="str">
        <f t="shared" si="35"/>
        <v>4</v>
      </c>
      <c r="DM9" s="7" t="str">
        <f t="shared" si="36"/>
        <v>4</v>
      </c>
      <c r="DN9" s="7" t="str">
        <f t="shared" si="37"/>
        <v>1</v>
      </c>
      <c r="DO9" s="7" t="str">
        <f t="shared" si="38"/>
        <v>3</v>
      </c>
      <c r="DP9" s="7" t="str">
        <f t="shared" si="39"/>
        <v>4</v>
      </c>
      <c r="DQ9" s="7" t="str">
        <f t="shared" si="40"/>
        <v>4</v>
      </c>
      <c r="DR9" s="7" t="str">
        <f t="shared" si="41"/>
        <v>2</v>
      </c>
      <c r="DS9" s="7" t="str">
        <f t="shared" si="42"/>
        <v>1</v>
      </c>
      <c r="DT9" s="7" t="str">
        <f t="shared" si="43"/>
        <v>4</v>
      </c>
      <c r="DU9" s="7" t="str">
        <f t="shared" si="44"/>
        <v>4</v>
      </c>
      <c r="DV9" s="7" t="str">
        <f t="shared" si="45"/>
        <v>1</v>
      </c>
      <c r="DW9" s="7" t="str">
        <f t="shared" si="46"/>
        <v>2</v>
      </c>
      <c r="DX9" s="7" t="str">
        <f t="shared" si="47"/>
        <v>4</v>
      </c>
      <c r="DY9" s="7" t="str">
        <f t="shared" si="48"/>
        <v>1</v>
      </c>
      <c r="DZ9" s="7" t="str">
        <f t="shared" si="49"/>
        <v>1</v>
      </c>
      <c r="EA9" s="7" t="str">
        <f t="shared" si="50"/>
        <v>3</v>
      </c>
      <c r="EB9" s="7" t="str">
        <f t="shared" si="51"/>
        <v>4</v>
      </c>
      <c r="EC9" s="7" t="str">
        <f t="shared" si="52"/>
        <v>1</v>
      </c>
      <c r="ED9" s="7" t="str">
        <f t="shared" si="53"/>
        <v>1</v>
      </c>
      <c r="EE9" s="9">
        <f>COUNTIF(Таблица1[[#This Row],[Ключ 2-1]:[Ключ 2-27]],"1")</f>
        <v>10</v>
      </c>
      <c r="EF9" s="9">
        <f>COUNTIF(Таблица1[[#This Row],[Ключ 2-1]:[Ключ 2-27]],"2")</f>
        <v>5</v>
      </c>
      <c r="EG9" s="9">
        <f>COUNTIF(Таблица1[[#This Row],[Ключ 2-1]:[Ключ 2-27]],"3")</f>
        <v>3</v>
      </c>
      <c r="EH9" s="9">
        <f>COUNTIF(Таблица1[[#This Row],[Ключ 2-1]:[Ключ 2-27]],"4")</f>
        <v>9</v>
      </c>
      <c r="EI9" s="13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4</v>
      </c>
      <c r="EJ9" s="13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1</v>
      </c>
      <c r="EK9" s="13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1</v>
      </c>
      <c r="EL9" s="13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3</v>
      </c>
      <c r="EM9" s="4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4</v>
      </c>
      <c r="EN9" s="4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3</v>
      </c>
      <c r="EO9" s="4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0</v>
      </c>
      <c r="EP9" s="4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9" s="13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9" s="13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1</v>
      </c>
      <c r="ES9" s="13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2</v>
      </c>
      <c r="ET9" s="13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4</v>
      </c>
      <c r="EU9" s="1">
        <v>20</v>
      </c>
      <c r="EV9" s="1">
        <v>0</v>
      </c>
      <c r="EW9" s="1">
        <v>10</v>
      </c>
      <c r="EX9" s="1">
        <v>70</v>
      </c>
      <c r="EY9" s="1">
        <v>40</v>
      </c>
      <c r="EZ9" s="1">
        <v>40</v>
      </c>
      <c r="FA9" s="1">
        <v>20</v>
      </c>
      <c r="FB9" s="1">
        <v>0</v>
      </c>
      <c r="FC9" s="1">
        <v>30</v>
      </c>
      <c r="FD9" s="1">
        <v>0</v>
      </c>
      <c r="FE9" s="1">
        <v>30</v>
      </c>
      <c r="FF9" s="1">
        <v>40</v>
      </c>
      <c r="FG9" s="1">
        <v>20</v>
      </c>
      <c r="FH9" s="1">
        <v>25</v>
      </c>
      <c r="FI9" s="1">
        <v>35</v>
      </c>
      <c r="FJ9" s="1">
        <v>20</v>
      </c>
      <c r="FK9" s="1">
        <v>10</v>
      </c>
      <c r="FL9" s="1">
        <v>5</v>
      </c>
      <c r="FM9" s="1">
        <v>50</v>
      </c>
      <c r="FN9" s="1">
        <v>35</v>
      </c>
      <c r="FO9" s="1">
        <v>25</v>
      </c>
      <c r="FP9" s="1">
        <v>25</v>
      </c>
      <c r="FQ9" s="1">
        <v>25</v>
      </c>
      <c r="FR9" s="1">
        <v>25</v>
      </c>
      <c r="FS9" s="1">
        <v>25</v>
      </c>
      <c r="FT9" s="1">
        <v>15</v>
      </c>
      <c r="FU9" s="1">
        <v>40</v>
      </c>
      <c r="FV9" s="1">
        <v>20</v>
      </c>
      <c r="FW9" s="1">
        <v>30</v>
      </c>
      <c r="FX9" s="1">
        <v>10</v>
      </c>
      <c r="FY9" s="1">
        <v>50</v>
      </c>
      <c r="FZ9" s="1">
        <v>10</v>
      </c>
      <c r="GA9" s="1">
        <v>10</v>
      </c>
      <c r="GB9" s="1">
        <v>25</v>
      </c>
      <c r="GC9" s="1">
        <v>45</v>
      </c>
      <c r="GD9" s="1">
        <v>20</v>
      </c>
      <c r="GE9" s="1">
        <v>35</v>
      </c>
      <c r="GF9" s="1">
        <v>35</v>
      </c>
      <c r="GG9" s="1">
        <v>15</v>
      </c>
      <c r="GH9" s="1">
        <v>15</v>
      </c>
      <c r="GI9" s="1">
        <v>10</v>
      </c>
      <c r="GJ9" s="1">
        <v>20</v>
      </c>
      <c r="GK9" s="1">
        <v>50</v>
      </c>
      <c r="GL9" s="1">
        <v>20</v>
      </c>
      <c r="GM9" s="1">
        <v>30</v>
      </c>
      <c r="GN9" s="1">
        <v>20</v>
      </c>
      <c r="GO9" s="1">
        <v>25</v>
      </c>
      <c r="GP9" s="1">
        <v>25</v>
      </c>
      <c r="GQ9" s="17">
        <f t="shared" si="54"/>
        <v>17.5</v>
      </c>
      <c r="GR9" s="17">
        <f t="shared" si="55"/>
        <v>10.833333333333334</v>
      </c>
      <c r="GS9" s="17">
        <f t="shared" si="56"/>
        <v>37.5</v>
      </c>
      <c r="GT9" s="17">
        <f t="shared" si="57"/>
        <v>34.166666666666664</v>
      </c>
      <c r="GU9" s="16">
        <f t="shared" si="58"/>
        <v>30</v>
      </c>
      <c r="GV9" s="16">
        <f t="shared" si="59"/>
        <v>25.833333333333332</v>
      </c>
      <c r="GW9" s="16">
        <f t="shared" si="60"/>
        <v>28.333333333333332</v>
      </c>
      <c r="GX9" s="16">
        <f t="shared" si="61"/>
        <v>15.833333333333334</v>
      </c>
      <c r="GY9" s="1" t="s">
        <v>117</v>
      </c>
      <c r="GZ9" s="1" t="s">
        <v>185</v>
      </c>
      <c r="HA9" s="1" t="s">
        <v>119</v>
      </c>
      <c r="HB9" s="1" t="s">
        <v>119</v>
      </c>
      <c r="HC9" s="1" t="s">
        <v>59</v>
      </c>
    </row>
  </sheetData>
  <sheetProtection algorithmName="SHA-512" hashValue="cXaeL97OzGRyEs0gURU4HD8ggUgPNJYHvGrwZQvP/yHUquwZQR/HQ4Wqar2y2bHBTqG+tIqoXe1TyG+1AwYD5A==" saltValue="lw7+LvlQM6nLeS/G9Hkd9A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showGridLines="0" tabSelected="1" zoomScaleNormal="100" workbookViewId="0">
      <selection activeCell="E8" sqref="E8"/>
    </sheetView>
  </sheetViews>
  <sheetFormatPr defaultRowHeight="15.75" x14ac:dyDescent="0.25"/>
  <cols>
    <col min="1" max="1" width="50.25" customWidth="1"/>
    <col min="2" max="2" width="12.125" customWidth="1"/>
    <col min="3" max="3" width="3.625" customWidth="1"/>
    <col min="4" max="4" width="51.875" customWidth="1"/>
    <col min="5" max="5" width="9.125" customWidth="1"/>
    <col min="6" max="6" width="4.375" customWidth="1"/>
    <col min="7" max="7" width="4.25" customWidth="1"/>
    <col min="8" max="8" width="36.625" customWidth="1"/>
    <col min="14" max="14" width="6.25" customWidth="1"/>
  </cols>
  <sheetData>
    <row r="1" spans="1:17" ht="15.75" customHeight="1" x14ac:dyDescent="0.25">
      <c r="A1" s="25" t="s">
        <v>445</v>
      </c>
      <c r="B1" s="26"/>
      <c r="C1" s="26"/>
      <c r="D1" s="26"/>
      <c r="E1" s="26"/>
      <c r="H1" s="27" t="s">
        <v>434</v>
      </c>
      <c r="I1" s="28"/>
      <c r="J1" s="28"/>
      <c r="K1" s="28"/>
      <c r="L1" s="28"/>
      <c r="M1" s="28"/>
      <c r="N1" s="28"/>
      <c r="O1" s="28"/>
      <c r="P1" s="28"/>
      <c r="Q1" s="28"/>
    </row>
    <row r="2" spans="1:17" ht="15.75" customHeight="1" x14ac:dyDescent="0.25">
      <c r="A2" s="26"/>
      <c r="B2" s="26"/>
      <c r="C2" s="26"/>
      <c r="D2" s="26"/>
      <c r="E2" s="26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5.75" customHeight="1" x14ac:dyDescent="0.25">
      <c r="A3" s="26"/>
      <c r="B3" s="26"/>
      <c r="C3" s="26"/>
      <c r="D3" s="26"/>
      <c r="E3" s="26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09.5" customHeight="1" x14ac:dyDescent="0.25">
      <c r="A4" s="26"/>
      <c r="B4" s="26"/>
      <c r="C4" s="26"/>
      <c r="D4" s="26"/>
      <c r="E4" s="26"/>
      <c r="H4" s="21"/>
      <c r="I4" s="21"/>
      <c r="J4" s="21"/>
      <c r="K4" s="21"/>
      <c r="L4" s="21"/>
      <c r="M4" s="21"/>
      <c r="N4" s="21"/>
      <c r="O4" s="21"/>
      <c r="P4" s="21"/>
      <c r="Q4" s="21"/>
    </row>
    <row r="6" spans="1:17" x14ac:dyDescent="0.25">
      <c r="A6" s="2" t="s">
        <v>443</v>
      </c>
      <c r="D6" s="2" t="s">
        <v>444</v>
      </c>
    </row>
    <row r="7" spans="1:17" x14ac:dyDescent="0.25">
      <c r="A7" s="3" t="s">
        <v>330</v>
      </c>
      <c r="B7" s="11">
        <v>16</v>
      </c>
      <c r="D7" s="3" t="s">
        <v>330</v>
      </c>
      <c r="E7" s="11">
        <v>43</v>
      </c>
    </row>
    <row r="8" spans="1:17" x14ac:dyDescent="0.25">
      <c r="A8" s="3" t="s">
        <v>331</v>
      </c>
      <c r="B8" s="11">
        <v>36</v>
      </c>
      <c r="D8" s="3" t="s">
        <v>331</v>
      </c>
      <c r="E8" s="11">
        <v>29</v>
      </c>
    </row>
    <row r="9" spans="1:17" x14ac:dyDescent="0.25">
      <c r="A9" s="3" t="s">
        <v>332</v>
      </c>
      <c r="B9" s="11">
        <v>95</v>
      </c>
      <c r="D9" s="3" t="s">
        <v>332</v>
      </c>
      <c r="E9" s="11">
        <v>82</v>
      </c>
    </row>
    <row r="10" spans="1:17" x14ac:dyDescent="0.25">
      <c r="A10" s="3" t="s">
        <v>333</v>
      </c>
      <c r="B10" s="11">
        <v>69</v>
      </c>
      <c r="D10" s="3" t="s">
        <v>333</v>
      </c>
      <c r="E10" s="11">
        <v>62</v>
      </c>
    </row>
    <row r="27" spans="1:5" ht="15.75" customHeight="1" x14ac:dyDescent="0.25">
      <c r="A27" s="21"/>
      <c r="B27" s="21"/>
      <c r="C27" s="21"/>
      <c r="D27" s="21"/>
      <c r="E27" s="21"/>
    </row>
    <row r="28" spans="1:5" ht="15.75" customHeight="1" x14ac:dyDescent="0.25">
      <c r="A28" s="2" t="s">
        <v>441</v>
      </c>
      <c r="B28" t="s">
        <v>442</v>
      </c>
      <c r="D28" s="21"/>
      <c r="E28" s="21"/>
    </row>
    <row r="29" spans="1:5" ht="15.75" customHeight="1" x14ac:dyDescent="0.25">
      <c r="A29" s="3" t="s">
        <v>241</v>
      </c>
      <c r="B29" s="11">
        <v>8</v>
      </c>
      <c r="D29" s="21"/>
      <c r="E29" s="21"/>
    </row>
    <row r="30" spans="1:5" ht="15.75" customHeight="1" x14ac:dyDescent="0.25">
      <c r="A30" s="3" t="s">
        <v>440</v>
      </c>
      <c r="B30" s="11">
        <v>8</v>
      </c>
      <c r="D30" s="21"/>
      <c r="E30" s="21"/>
    </row>
    <row r="31" spans="1:5" ht="15.75" customHeight="1" x14ac:dyDescent="0.25"/>
    <row r="32" spans="1:5" ht="15.75" customHeight="1" x14ac:dyDescent="0.25">
      <c r="D32" s="3"/>
      <c r="E32" s="20"/>
    </row>
    <row r="33" spans="4:5" ht="15.75" customHeight="1" x14ac:dyDescent="0.25">
      <c r="D33" s="3"/>
      <c r="E33" s="20"/>
    </row>
    <row r="34" spans="4:5" ht="15.75" customHeight="1" x14ac:dyDescent="0.25">
      <c r="D34" s="3"/>
      <c r="E34" s="20"/>
    </row>
    <row r="35" spans="4:5" ht="15.75" customHeight="1" x14ac:dyDescent="0.25">
      <c r="D35" s="3"/>
      <c r="E35" s="20"/>
    </row>
    <row r="36" spans="4:5" ht="15.75" customHeight="1" x14ac:dyDescent="0.25"/>
    <row r="37" spans="4:5" ht="15.75" customHeight="1" x14ac:dyDescent="0.25"/>
    <row r="38" spans="4:5" ht="15.75" customHeight="1" x14ac:dyDescent="0.25"/>
    <row r="39" spans="4:5" ht="15.75" customHeight="1" x14ac:dyDescent="0.25"/>
    <row r="40" spans="4:5" ht="15.75" customHeight="1" x14ac:dyDescent="0.25"/>
    <row r="41" spans="4:5" ht="15.75" customHeight="1" x14ac:dyDescent="0.25"/>
    <row r="42" spans="4:5" ht="15.75" customHeight="1" x14ac:dyDescent="0.25"/>
    <row r="43" spans="4:5" ht="15.75" customHeight="1" x14ac:dyDescent="0.25"/>
    <row r="44" spans="4:5" ht="15.75" customHeight="1" x14ac:dyDescent="0.25"/>
  </sheetData>
  <sheetProtection sort="0" autoFilter="0" pivotTables="0"/>
  <mergeCells count="2">
    <mergeCell ref="A1:E4"/>
    <mergeCell ref="H1:Q3"/>
  </mergeCells>
  <pageMargins left="0.7" right="0.7" top="0.75" bottom="0.75" header="0.3" footer="0.3"/>
  <pageSetup paperSize="9" scale="59" orientation="landscape" r:id="rId4"/>
  <colBreaks count="1" manualBreakCount="1">
    <brk id="7" max="43" man="1"/>
  </colBreaks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showGridLines="0" zoomScaleNormal="100" zoomScaleSheetLayoutView="55" workbookViewId="0">
      <selection activeCell="G2" sqref="G2"/>
    </sheetView>
  </sheetViews>
  <sheetFormatPr defaultRowHeight="15.75" x14ac:dyDescent="0.25"/>
  <cols>
    <col min="1" max="1" width="49.5" customWidth="1"/>
    <col min="2" max="2" width="19.5" customWidth="1"/>
    <col min="3" max="3" width="4.75" customWidth="1"/>
    <col min="4" max="4" width="45.25" customWidth="1"/>
    <col min="5" max="5" width="25.5" customWidth="1"/>
    <col min="6" max="6" width="3.75" customWidth="1"/>
    <col min="7" max="7" width="4" customWidth="1"/>
    <col min="8" max="8" width="36.625" customWidth="1"/>
    <col min="14" max="14" width="6.25" customWidth="1"/>
  </cols>
  <sheetData>
    <row r="1" spans="1:17" ht="11.25" customHeight="1" x14ac:dyDescent="0.25">
      <c r="A1" s="25" t="s">
        <v>454</v>
      </c>
      <c r="B1" s="25"/>
      <c r="C1" s="25"/>
      <c r="D1" s="25"/>
      <c r="E1" s="25"/>
      <c r="H1" s="27" t="s">
        <v>434</v>
      </c>
      <c r="I1" s="28"/>
      <c r="J1" s="28"/>
      <c r="K1" s="28"/>
      <c r="L1" s="28"/>
      <c r="M1" s="28"/>
      <c r="N1" s="28"/>
      <c r="O1" s="28"/>
      <c r="P1" s="28"/>
      <c r="Q1" s="28"/>
    </row>
    <row r="2" spans="1:17" ht="15.75" customHeight="1" x14ac:dyDescent="0.25">
      <c r="A2" s="25"/>
      <c r="B2" s="25"/>
      <c r="C2" s="25"/>
      <c r="D2" s="25"/>
      <c r="E2" s="25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5.75" customHeight="1" x14ac:dyDescent="0.25">
      <c r="A3" s="25"/>
      <c r="B3" s="25"/>
      <c r="C3" s="25"/>
      <c r="D3" s="25"/>
      <c r="E3" s="25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48.75" customHeight="1" x14ac:dyDescent="0.25">
      <c r="A4" s="25"/>
      <c r="B4" s="25"/>
      <c r="C4" s="25"/>
      <c r="D4" s="25"/>
      <c r="E4" s="25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90" customHeight="1" x14ac:dyDescent="0.25">
      <c r="A5" s="25"/>
      <c r="B5" s="25"/>
      <c r="C5" s="25"/>
      <c r="D5" s="25"/>
      <c r="E5" s="25"/>
    </row>
    <row r="7" spans="1:17" x14ac:dyDescent="0.25">
      <c r="A7" s="2" t="s">
        <v>446</v>
      </c>
      <c r="D7" s="2" t="s">
        <v>447</v>
      </c>
    </row>
    <row r="8" spans="1:17" x14ac:dyDescent="0.25">
      <c r="A8" s="3" t="s">
        <v>342</v>
      </c>
      <c r="B8" s="11">
        <v>5</v>
      </c>
      <c r="D8" s="3" t="s">
        <v>342</v>
      </c>
      <c r="E8" s="11">
        <v>16</v>
      </c>
    </row>
    <row r="9" spans="1:17" x14ac:dyDescent="0.25">
      <c r="A9" s="3" t="s">
        <v>343</v>
      </c>
      <c r="B9" s="11">
        <v>13</v>
      </c>
      <c r="D9" s="3" t="s">
        <v>343</v>
      </c>
      <c r="E9" s="11">
        <v>11</v>
      </c>
    </row>
    <row r="10" spans="1:17" x14ac:dyDescent="0.25">
      <c r="A10" s="3" t="s">
        <v>344</v>
      </c>
      <c r="B10" s="11">
        <v>29</v>
      </c>
      <c r="D10" s="3" t="s">
        <v>344</v>
      </c>
      <c r="E10" s="11">
        <v>31</v>
      </c>
    </row>
    <row r="11" spans="1:17" x14ac:dyDescent="0.25">
      <c r="A11" s="3" t="s">
        <v>345</v>
      </c>
      <c r="B11" s="11">
        <v>25</v>
      </c>
      <c r="D11" s="3" t="s">
        <v>345</v>
      </c>
      <c r="E11" s="11">
        <v>14</v>
      </c>
    </row>
    <row r="29" spans="1:5" ht="31.5" x14ac:dyDescent="0.25">
      <c r="A29" s="2" t="s">
        <v>450</v>
      </c>
      <c r="D29" s="22" t="s">
        <v>451</v>
      </c>
    </row>
    <row r="30" spans="1:5" x14ac:dyDescent="0.25">
      <c r="A30" s="3" t="s">
        <v>342</v>
      </c>
      <c r="B30" s="11">
        <v>6</v>
      </c>
      <c r="D30" s="3" t="s">
        <v>342</v>
      </c>
      <c r="E30" s="11">
        <v>12</v>
      </c>
    </row>
    <row r="31" spans="1:5" x14ac:dyDescent="0.25">
      <c r="A31" s="3" t="s">
        <v>343</v>
      </c>
      <c r="B31" s="11">
        <v>8</v>
      </c>
      <c r="D31" s="3" t="s">
        <v>343</v>
      </c>
      <c r="E31" s="11">
        <v>8</v>
      </c>
    </row>
    <row r="32" spans="1:5" x14ac:dyDescent="0.25">
      <c r="A32" s="3" t="s">
        <v>344</v>
      </c>
      <c r="B32" s="11">
        <v>33</v>
      </c>
      <c r="D32" s="3" t="s">
        <v>344</v>
      </c>
      <c r="E32" s="11">
        <v>28</v>
      </c>
    </row>
    <row r="33" spans="1:5" x14ac:dyDescent="0.25">
      <c r="A33" s="3" t="s">
        <v>345</v>
      </c>
      <c r="B33" s="11">
        <v>25</v>
      </c>
      <c r="D33" s="3" t="s">
        <v>345</v>
      </c>
      <c r="E33" s="11">
        <v>24</v>
      </c>
    </row>
    <row r="44" spans="1:5" x14ac:dyDescent="0.25">
      <c r="A44" s="3"/>
      <c r="B44" s="11"/>
    </row>
    <row r="51" spans="1:5" ht="31.5" x14ac:dyDescent="0.25">
      <c r="A51" s="22" t="s">
        <v>449</v>
      </c>
      <c r="D51" s="22" t="s">
        <v>448</v>
      </c>
    </row>
    <row r="52" spans="1:5" x14ac:dyDescent="0.25">
      <c r="A52" s="3" t="s">
        <v>342</v>
      </c>
      <c r="B52" s="11">
        <v>5</v>
      </c>
      <c r="D52" s="3" t="s">
        <v>342</v>
      </c>
      <c r="E52" s="11">
        <v>15</v>
      </c>
    </row>
    <row r="53" spans="1:5" x14ac:dyDescent="0.25">
      <c r="A53" s="3" t="s">
        <v>343</v>
      </c>
      <c r="B53" s="11">
        <v>15</v>
      </c>
      <c r="D53" s="3" t="s">
        <v>343</v>
      </c>
      <c r="E53" s="11">
        <v>10</v>
      </c>
    </row>
    <row r="54" spans="1:5" x14ac:dyDescent="0.25">
      <c r="A54" s="3" t="s">
        <v>344</v>
      </c>
      <c r="B54" s="11">
        <v>33</v>
      </c>
      <c r="D54" s="3" t="s">
        <v>344</v>
      </c>
      <c r="E54" s="11">
        <v>23</v>
      </c>
    </row>
    <row r="55" spans="1:5" x14ac:dyDescent="0.25">
      <c r="A55" s="3" t="s">
        <v>345</v>
      </c>
      <c r="B55" s="11">
        <v>19</v>
      </c>
      <c r="D55" s="3" t="s">
        <v>345</v>
      </c>
      <c r="E55" s="11">
        <v>24</v>
      </c>
    </row>
  </sheetData>
  <mergeCells count="2">
    <mergeCell ref="A1:E5"/>
    <mergeCell ref="H1:Q3"/>
  </mergeCells>
  <pageMargins left="0.7" right="0.7" top="0.75" bottom="0.75" header="0.3" footer="0.3"/>
  <pageSetup paperSize="9" scale="52" orientation="portrait" r:id="rId7"/>
  <colBreaks count="1" manualBreakCount="1">
    <brk id="7" max="70" man="1"/>
  </colBreaks>
  <drawing r:id="rId8"/>
  <extLst>
    <ext xmlns:x14="http://schemas.microsoft.com/office/spreadsheetml/2009/9/main" uri="{A8765BA9-456A-4dab-B4F3-ACF838C121DE}">
      <x14:slicerList>
        <x14:slicer r:id="rId9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>
      <selection activeCell="F4" sqref="F4"/>
    </sheetView>
  </sheetViews>
  <sheetFormatPr defaultRowHeight="15.75" x14ac:dyDescent="0.25"/>
  <cols>
    <col min="1" max="1" width="50.25" customWidth="1"/>
    <col min="2" max="2" width="11.25" customWidth="1"/>
    <col min="3" max="3" width="3.625" customWidth="1"/>
    <col min="4" max="4" width="51.875" customWidth="1"/>
    <col min="5" max="5" width="8.125" customWidth="1"/>
    <col min="6" max="6" width="4.375" customWidth="1"/>
    <col min="7" max="7" width="4.25" customWidth="1"/>
    <col min="8" max="8" width="36.625" customWidth="1"/>
    <col min="14" max="14" width="6.25" customWidth="1"/>
  </cols>
  <sheetData>
    <row r="1" spans="1:17" ht="15.75" customHeight="1" x14ac:dyDescent="0.25">
      <c r="A1" s="25" t="s">
        <v>455</v>
      </c>
      <c r="B1" s="26"/>
      <c r="C1" s="26"/>
      <c r="D1" s="26"/>
      <c r="E1" s="26"/>
      <c r="H1" s="27" t="s">
        <v>434</v>
      </c>
      <c r="I1" s="28"/>
      <c r="J1" s="28"/>
      <c r="K1" s="28"/>
      <c r="L1" s="28"/>
      <c r="M1" s="28"/>
      <c r="N1" s="28"/>
      <c r="O1" s="28"/>
      <c r="P1" s="28"/>
      <c r="Q1" s="28"/>
    </row>
    <row r="2" spans="1:17" ht="15.75" customHeight="1" x14ac:dyDescent="0.25">
      <c r="A2" s="26"/>
      <c r="B2" s="26"/>
      <c r="C2" s="26"/>
      <c r="D2" s="26"/>
      <c r="E2" s="26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5.75" customHeight="1" x14ac:dyDescent="0.25">
      <c r="A3" s="26"/>
      <c r="B3" s="26"/>
      <c r="C3" s="26"/>
      <c r="D3" s="26"/>
      <c r="E3" s="26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98.25" customHeight="1" x14ac:dyDescent="0.25">
      <c r="A4" s="26"/>
      <c r="B4" s="26"/>
      <c r="C4" s="26"/>
      <c r="D4" s="26"/>
      <c r="E4" s="26"/>
      <c r="H4" s="21"/>
      <c r="I4" s="21"/>
      <c r="J4" s="21"/>
      <c r="K4" s="21"/>
      <c r="L4" s="21"/>
      <c r="M4" s="21"/>
      <c r="N4" s="21"/>
      <c r="O4" s="21"/>
      <c r="P4" s="21"/>
      <c r="Q4" s="21"/>
    </row>
    <row r="6" spans="1:17" ht="31.5" x14ac:dyDescent="0.25">
      <c r="A6" s="22" t="s">
        <v>452</v>
      </c>
      <c r="D6" s="22" t="s">
        <v>453</v>
      </c>
    </row>
    <row r="7" spans="1:17" x14ac:dyDescent="0.25">
      <c r="A7" s="3" t="s">
        <v>435</v>
      </c>
      <c r="B7" s="20">
        <v>15.9375</v>
      </c>
      <c r="D7" s="3" t="s">
        <v>435</v>
      </c>
      <c r="E7" s="20">
        <v>12.3125</v>
      </c>
    </row>
    <row r="8" spans="1:17" x14ac:dyDescent="0.25">
      <c r="A8" s="3" t="s">
        <v>436</v>
      </c>
      <c r="B8" s="20">
        <v>21.958333333333332</v>
      </c>
      <c r="D8" s="3" t="s">
        <v>436</v>
      </c>
      <c r="E8" s="20">
        <v>18.083333333333336</v>
      </c>
    </row>
    <row r="9" spans="1:17" x14ac:dyDescent="0.25">
      <c r="A9" s="3" t="s">
        <v>437</v>
      </c>
      <c r="B9" s="20">
        <v>33.520833333333336</v>
      </c>
      <c r="D9" s="3" t="s">
        <v>437</v>
      </c>
      <c r="E9" s="20">
        <v>42.75</v>
      </c>
    </row>
    <row r="10" spans="1:17" x14ac:dyDescent="0.25">
      <c r="A10" s="3" t="s">
        <v>438</v>
      </c>
      <c r="B10" s="20">
        <v>28.583333333333336</v>
      </c>
      <c r="D10" s="3" t="s">
        <v>438</v>
      </c>
      <c r="E10" s="20">
        <v>26.854166666666664</v>
      </c>
    </row>
    <row r="30" ht="50.25" customHeight="1" x14ac:dyDescent="0.25"/>
  </sheetData>
  <mergeCells count="2">
    <mergeCell ref="A1:E4"/>
    <mergeCell ref="H1:Q3"/>
  </mergeCells>
  <pageMargins left="0.7" right="0.7" top="0.75" bottom="0.75" header="0.3" footer="0.3"/>
  <pageSetup paperSize="9" scale="60" orientation="portrait" r:id="rId3"/>
  <colBreaks count="1" manualBreakCount="1">
    <brk id="7" max="29" man="1"/>
  </colBreaks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Исх. данные и обработка</vt:lpstr>
      <vt:lpstr>Вкладка 1. Я сам + Моя школа</vt:lpstr>
      <vt:lpstr>Вкладка 2. Выб., дост., жизн.</vt:lpstr>
      <vt:lpstr>Вкладка 3. Дополнительно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Коржевская Елена Александровна</cp:lastModifiedBy>
  <cp:lastPrinted>2023-08-24T18:18:52Z</cp:lastPrinted>
  <dcterms:created xsi:type="dcterms:W3CDTF">2023-06-23T09:17:57Z</dcterms:created>
  <dcterms:modified xsi:type="dcterms:W3CDTF">2023-08-24T18:19:21Z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2023-05-15T09:16:02+03:00</dcterms:created>
  <dcterms:modified xsi:type="dcterms:W3CDTF">2023-05-15T09:16:02+03:00</dcterms:modified>
  <cp:revision>0</cp:revision>
</cp:coreProperties>
</file>